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5"/>
  <workbookPr defaultThemeVersion="166925"/>
  <mc:AlternateContent xmlns:mc="http://schemas.openxmlformats.org/markup-compatibility/2006">
    <mc:Choice Requires="x15">
      <x15ac:absPath xmlns:x15ac="http://schemas.microsoft.com/office/spreadsheetml/2010/11/ac" url="https://aemocloud-my.sharepoint.com/personal/cameron_mcgregor_aemo_com_au/Documents/Desktop/"/>
    </mc:Choice>
  </mc:AlternateContent>
  <xr:revisionPtr revIDLastSave="0" documentId="8_{F7775B0E-3DB0-43E9-8D03-1237040A802D}" xr6:coauthVersionLast="47" xr6:coauthVersionMax="47" xr10:uidLastSave="{00000000-0000-0000-0000-000000000000}"/>
  <bookViews>
    <workbookView xWindow="-120" yWindow="-120" windowWidth="29040" windowHeight="15840" tabRatio="574" firstSheet="2" activeTab="2" xr2:uid="{CDD3E130-E26E-4E63-8CAE-FEE454010F0D}"/>
  </bookViews>
  <sheets>
    <sheet name="Introduction" sheetId="4" r:id="rId1"/>
    <sheet name="Summary of TCP data 2021" sheetId="1" state="hidden" r:id="rId2"/>
    <sheet name="Summary of TCP data" sheetId="10" r:id="rId3"/>
    <sheet name="Altona West MD forecast" sheetId="7" r:id="rId4"/>
    <sheet name="Cranbourne  MD forecast" sheetId="8" r:id="rId5"/>
    <sheet name="Deer Park  MD forecast" sheetId="9" r:id="rId6"/>
    <sheet name="Glenrowan MD forecast" sheetId="13" r:id="rId7"/>
    <sheet name="South Morang MD forecast" sheetId="12" r:id="rId8"/>
  </sheets>
  <definedNames>
    <definedName name="_Hlk5975880" localSheetId="2">'Summary of TCP data'!#REF!</definedName>
    <definedName name="_Hlk5975880" localSheetId="1">'Summary of TCP data 2021'!#REF!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 i="1" l="1"/>
  <c r="AG3" i="1"/>
  <c r="Q85" i="10"/>
  <c r="R85" i="10" s="1"/>
  <c r="P85" i="10"/>
  <c r="Q84" i="10"/>
  <c r="R84" i="10" s="1"/>
  <c r="P84" i="10"/>
  <c r="L84" i="10"/>
  <c r="Q83" i="10"/>
  <c r="R83" i="10" s="1"/>
  <c r="P83" i="10"/>
  <c r="L83" i="10"/>
  <c r="K85" i="10" s="1"/>
  <c r="L85" i="10" s="1"/>
  <c r="Q85" i="1"/>
  <c r="R85" i="1" s="1"/>
  <c r="P85" i="1"/>
  <c r="Q84" i="1"/>
  <c r="R84" i="1" s="1"/>
  <c r="Q83" i="1"/>
  <c r="R83" i="1" s="1"/>
  <c r="P84" i="1"/>
  <c r="P83" i="1"/>
  <c r="K85" i="1"/>
  <c r="L85" i="1" s="1"/>
  <c r="L84" i="1"/>
  <c r="L83" i="1"/>
</calcChain>
</file>

<file path=xl/sharedStrings.xml><?xml version="1.0" encoding="utf-8"?>
<sst xmlns="http://schemas.openxmlformats.org/spreadsheetml/2006/main" count="956" uniqueCount="354">
  <si>
    <t>In December 2018, AER made a final determination on a new Transmission Annual Planning Report (TAPR) Guideline, requiring TNSPs to publish specified information on emerging transmission line and terminal station limitations.</t>
  </si>
  <si>
    <t>The "Summary of Transmission connection point (TCP) data" spreadsheet provides information on a selected set of transmission terminal stations associated with Declared Shared Network(DSN) transformer emerging limitations and connection asset limitations.</t>
  </si>
  <si>
    <t>The DSN transformer emerging limitations were selected based on AEMO’s VAPR and RIT-T reports, and the connection asset limitations were selected based on the 2022 Transmission Connection Planning report (TCPR), produced jointly by the Victorian Electricity Distribution Businesses.</t>
  </si>
  <si>
    <t>As AEMO's RIT-T projects are still works in progress, the information provided is subject to change.</t>
  </si>
  <si>
    <t>The general criteria for selecting the existing assets to be included in the data reporting are:</t>
  </si>
  <si>
    <t>• For DSN assets, they are associated with both load and generation driven emerging or priority limitations for which AEMO has yet to finalise the preferred option to address.</t>
  </si>
  <si>
    <t xml:space="preserve">• For connection assets , their augmentations are required in the near future according to the 2022 TCPR.  </t>
  </si>
  <si>
    <t>For connection assets, the information is purely based on that available in the 2022 TCPR.  AEMO has noted that some Victorian DNSPs may use their own connection point demand forecast, which is different from AEMO’s connection point demand forecast</t>
  </si>
  <si>
    <t>In addition to the information on emerging limitations specified in the TAPR guideline, The "Summary of TCP data sheet" also includes information related to terminal stations with monitored limitations, and other terminal stations in Vic.</t>
  </si>
  <si>
    <t>The information on monitored limitations includes:</t>
  </si>
  <si>
    <t>• Constrained connection point ID</t>
  </si>
  <si>
    <t>• Constraint primary driver</t>
  </si>
  <si>
    <t>• Constraint investment type</t>
  </si>
  <si>
    <t>• Constrained connection point location</t>
  </si>
  <si>
    <t>• Voltage level</t>
  </si>
  <si>
    <t>• Preferred investment— Description</t>
  </si>
  <si>
    <t>• Preferred investment — Capital cost (if available)</t>
  </si>
  <si>
    <t>• Preferred investment— Cost accuracy (if available)</t>
  </si>
  <si>
    <t>• Maximum fault level</t>
  </si>
  <si>
    <t>The information on other terminal stations not associated with any limitation includes terminal station location, voltage level and maximum fault level at the high voltage side.</t>
  </si>
  <si>
    <t>Region</t>
  </si>
  <si>
    <t>Limitation Type</t>
  </si>
  <si>
    <t>Constrained connection point ID</t>
  </si>
  <si>
    <t>Constraint primary driver</t>
  </si>
  <si>
    <t>Constraint investment type</t>
  </si>
  <si>
    <t>Constrained connection point location</t>
  </si>
  <si>
    <t xml:space="preserve">Annual energy and peak demand of residential customers affected </t>
  </si>
  <si>
    <t>Annual energy and peak demand of industrial customers affected</t>
  </si>
  <si>
    <t>Annual energy and peak demand of commercial customers affected</t>
  </si>
  <si>
    <t>Forecast 10% and 50% Probability of Exceedance (POE) peak demand on maximum demand day</t>
  </si>
  <si>
    <t>Maximum demand on minimum demand day</t>
  </si>
  <si>
    <t>Forecast daily demand profile on maximum demand day</t>
  </si>
  <si>
    <t>Forecast daily demand profile on minimum demand day</t>
  </si>
  <si>
    <t>Voltage level</t>
  </si>
  <si>
    <t>Forecast maximum load at risk per year</t>
  </si>
  <si>
    <t>Connection point load duration curve data</t>
  </si>
  <si>
    <t>Preferred investment— Description</t>
  </si>
  <si>
    <t>Preferred investment — Capital cost</t>
  </si>
  <si>
    <t>Preferred investment — Annual network operating cost</t>
  </si>
  <si>
    <t>Preferred investment— Cost accuracy</t>
  </si>
  <si>
    <t>Preferred investment— Proposed timing</t>
  </si>
  <si>
    <t>Demand reduction required to defer investment by 1 year</t>
  </si>
  <si>
    <t>Annual deferral value</t>
  </si>
  <si>
    <t>Load transfer capacity</t>
  </si>
  <si>
    <t>Historic load trace</t>
  </si>
  <si>
    <t>Historic connection point rating</t>
  </si>
  <si>
    <t>Limitation asset</t>
  </si>
  <si>
    <t>Unplanned outages</t>
  </si>
  <si>
    <t>Maximum fault level</t>
  </si>
  <si>
    <t>Annual economic cost of constraint</t>
  </si>
  <si>
    <t>VCR</t>
  </si>
  <si>
    <t>Annual expected unserved energy</t>
  </si>
  <si>
    <t>Greater Melourne &amp; Geelong</t>
  </si>
  <si>
    <t>Emerging</t>
  </si>
  <si>
    <t>Altona West terminal station</t>
  </si>
  <si>
    <t>Customer load at risk (market benefit)</t>
  </si>
  <si>
    <t>Augmentation</t>
  </si>
  <si>
    <r>
      <t>37.839</t>
    </r>
    <r>
      <rPr>
        <vertAlign val="superscript"/>
        <sz val="11"/>
        <color theme="1"/>
        <rFont val="Calibri"/>
        <family val="2"/>
        <scheme val="minor"/>
      </rPr>
      <t>o</t>
    </r>
    <r>
      <rPr>
        <sz val="11"/>
        <color theme="1"/>
        <rFont val="Calibri"/>
        <family val="2"/>
        <scheme val="minor"/>
      </rPr>
      <t>S, 144.789</t>
    </r>
    <r>
      <rPr>
        <vertAlign val="superscript"/>
        <sz val="11"/>
        <color theme="1"/>
        <rFont val="Calibri"/>
        <family val="2"/>
        <scheme val="minor"/>
      </rPr>
      <t>o</t>
    </r>
    <r>
      <rPr>
        <sz val="11"/>
        <color theme="1"/>
        <rFont val="Calibri"/>
        <family val="2"/>
        <scheme val="minor"/>
      </rPr>
      <t>E</t>
    </r>
  </si>
  <si>
    <t>Unavailable from TCPR</t>
  </si>
  <si>
    <t>See "Altona West MD forecast spreadsheet"</t>
  </si>
  <si>
    <t>66kV</t>
  </si>
  <si>
    <t xml:space="preserve">Unavailable from TCPR </t>
  </si>
  <si>
    <t>Install additional transformation capacity and reconfigure 66 kV exits</t>
  </si>
  <si>
    <t>$18M</t>
  </si>
  <si>
    <t>9 MW</t>
  </si>
  <si>
    <t>158 MW (summer)</t>
  </si>
  <si>
    <t>19kA (66kV)</t>
  </si>
  <si>
    <t>$1.79M in 2029</t>
  </si>
  <si>
    <t>$34,740/MWh</t>
  </si>
  <si>
    <t>51.6 MWh in 2029</t>
  </si>
  <si>
    <t>Cranbourne terminal station</t>
  </si>
  <si>
    <r>
      <t>38.085</t>
    </r>
    <r>
      <rPr>
        <vertAlign val="superscript"/>
        <sz val="11"/>
        <color theme="1"/>
        <rFont val="Calibri"/>
        <family val="2"/>
        <scheme val="minor"/>
      </rPr>
      <t>o</t>
    </r>
    <r>
      <rPr>
        <sz val="11"/>
        <color theme="1"/>
        <rFont val="Calibri"/>
        <family val="2"/>
        <scheme val="minor"/>
      </rPr>
      <t>S, 145.265</t>
    </r>
    <r>
      <rPr>
        <vertAlign val="superscript"/>
        <sz val="11"/>
        <color theme="1"/>
        <rFont val="Calibri"/>
        <family val="2"/>
        <scheme val="minor"/>
      </rPr>
      <t>o</t>
    </r>
    <r>
      <rPr>
        <sz val="11"/>
        <color theme="1"/>
        <rFont val="Calibri"/>
        <family val="2"/>
        <scheme val="minor"/>
      </rPr>
      <t>E</t>
    </r>
  </si>
  <si>
    <t>See "Cranbourne MD forecast spreadseet"</t>
  </si>
  <si>
    <t>4th 150MVA transformer</t>
  </si>
  <si>
    <t>$26M</t>
  </si>
  <si>
    <t>7MW (50th percentile)</t>
  </si>
  <si>
    <t>359MVA</t>
  </si>
  <si>
    <t>22kA (66kV)</t>
  </si>
  <si>
    <t>$2.46M in 2026</t>
  </si>
  <si>
    <t>$34,778/MWh</t>
  </si>
  <si>
    <t>70.8MWh in 2026</t>
  </si>
  <si>
    <t>Deer Park terminal station</t>
  </si>
  <si>
    <t>37.778⁰ S 144.735⁰ E</t>
  </si>
  <si>
    <t>See "Deer Park MD forecast spreadseet"</t>
  </si>
  <si>
    <t>3rd 225MVA transformer, initially "spare", not terminated.</t>
  </si>
  <si>
    <t>$4M</t>
  </si>
  <si>
    <t>11kA (66kV)</t>
  </si>
  <si>
    <t>$0.45M in 2026</t>
  </si>
  <si>
    <t>$38,272/MWh</t>
  </si>
  <si>
    <t>11.8MWh in 2026</t>
  </si>
  <si>
    <t>Monitored</t>
  </si>
  <si>
    <t>South Morang terminal station</t>
  </si>
  <si>
    <t>Increased demand in Metropolitan Melbourne and/or increased import from NSW.</t>
  </si>
  <si>
    <t>37.644⁰ S 145.078⁰ E</t>
  </si>
  <si>
    <t>330/220kV</t>
  </si>
  <si>
    <t xml:space="preserve">Replace the existing transformer with a higher rated unit in conjunction with AusNet Service’s asset replacement program. </t>
  </si>
  <si>
    <t>$44M</t>
  </si>
  <si>
    <t>not available</t>
  </si>
  <si>
    <t>Not applicable</t>
  </si>
  <si>
    <t xml:space="preserve">25kA (330kV)
</t>
  </si>
  <si>
    <t>Developing</t>
  </si>
  <si>
    <t>Increased demand around the Eastern Melbourne Metropolitan area.</t>
  </si>
  <si>
    <t>38.085oS, 145.265oE</t>
  </si>
  <si>
    <t>500/220kV</t>
  </si>
  <si>
    <t xml:space="preserve">Install additional transformation capacity </t>
  </si>
  <si>
    <t>$72.5M</t>
  </si>
  <si>
    <t xml:space="preserve">17kA (500kV)
</t>
  </si>
  <si>
    <t>Rowville terminal station</t>
  </si>
  <si>
    <t>Increased demand in Eastern Metropolitan Melbourne.</t>
  </si>
  <si>
    <t>37.928⁰ S 145.226⁰ E</t>
  </si>
  <si>
    <t>Install additional transformation capacity at Cranbourne terminal station.</t>
  </si>
  <si>
    <t xml:space="preserve">21kA (500kV)
</t>
  </si>
  <si>
    <t>Murray River REZ</t>
  </si>
  <si>
    <t>Wemen terminal station</t>
  </si>
  <si>
    <t>Posible increased generation embedded inte distribution network.</t>
  </si>
  <si>
    <t>34.791⁰ S 142.522⁰ E</t>
  </si>
  <si>
    <t>220kV</t>
  </si>
  <si>
    <t>Install additional transformation capacity at Wemen terminal station.</t>
  </si>
  <si>
    <t>5kA</t>
  </si>
  <si>
    <t>South - West Victoria REZ</t>
  </si>
  <si>
    <t>Moorabool terminal station</t>
  </si>
  <si>
    <t>Large-scale new generation in western Victoria area</t>
  </si>
  <si>
    <t>38.037⁰ S 144.296⁰ E</t>
  </si>
  <si>
    <t>$102M</t>
  </si>
  <si>
    <t>Ovens Murray REZ</t>
  </si>
  <si>
    <t>Dederang terminal station</t>
  </si>
  <si>
    <t>High imports from NSW and Murray generation (with the DBUSS transformer control scheme being active).</t>
  </si>
  <si>
    <t>36.454⁰ S 146.992⁰ E</t>
  </si>
  <si>
    <t>Unavailable</t>
  </si>
  <si>
    <t xml:space="preserve">18kA (330kV)
</t>
  </si>
  <si>
    <t>Eastern Corridor</t>
  </si>
  <si>
    <t>Hazelwood terminal station</t>
  </si>
  <si>
    <t>38.281⁰ S 146.428⁰ E</t>
  </si>
  <si>
    <t>500kV</t>
  </si>
  <si>
    <t>27kA</t>
  </si>
  <si>
    <t>Hazelwood power station</t>
  </si>
  <si>
    <t>38.273⁰ S 146.392⁰ E</t>
  </si>
  <si>
    <t>41kA</t>
  </si>
  <si>
    <t>Jeeralang terminal station</t>
  </si>
  <si>
    <t>38.275⁰ S 146.425⁰ E</t>
  </si>
  <si>
    <t>33kA</t>
  </si>
  <si>
    <t>Loy Yang power staton</t>
  </si>
  <si>
    <t>38.254⁰ S 146.576⁰ E</t>
  </si>
  <si>
    <t>28kA</t>
  </si>
  <si>
    <t>Morwell terminal station</t>
  </si>
  <si>
    <t>38.259⁰ S 146.421⁰ E</t>
  </si>
  <si>
    <t>25kA</t>
  </si>
  <si>
    <t>Yallourn terminal station</t>
  </si>
  <si>
    <t>38.177⁰ S 146.344⁰ E</t>
  </si>
  <si>
    <t>26kA</t>
  </si>
  <si>
    <t>Wodonga terminal station</t>
  </si>
  <si>
    <t>36.155⁰ S 146.95⁰ E</t>
  </si>
  <si>
    <t>330kV</t>
  </si>
  <si>
    <t>10kA</t>
  </si>
  <si>
    <t>Mt Beauty terminal station</t>
  </si>
  <si>
    <t>36.743⁰ S 147.165⁰ E</t>
  </si>
  <si>
    <t>15kA</t>
  </si>
  <si>
    <t>Eildon terminal station</t>
  </si>
  <si>
    <t>37.224⁰ S 145.921⁰ E</t>
  </si>
  <si>
    <t>Dartmouth terminal station</t>
  </si>
  <si>
    <t>36.556⁰ S 147.521⁰ E</t>
  </si>
  <si>
    <t>7kA</t>
  </si>
  <si>
    <t>Mckay Creek terminal station</t>
  </si>
  <si>
    <t>36.858⁰ S 147.235⁰ E</t>
  </si>
  <si>
    <t>West Kiewa terminal station</t>
  </si>
  <si>
    <t>36.759⁰ S 147.186⁰ E</t>
  </si>
  <si>
    <t>14kA</t>
  </si>
  <si>
    <t>Bogong terminal station</t>
  </si>
  <si>
    <t>36.805⁰ S 147.229⁰ E</t>
  </si>
  <si>
    <t>12kA</t>
  </si>
  <si>
    <t>Greater Melbourne &amp; Geelong</t>
  </si>
  <si>
    <t>East Rowville terminal station</t>
  </si>
  <si>
    <t>37.941⁰ S 145.236⁰ E</t>
  </si>
  <si>
    <t>32kA</t>
  </si>
  <si>
    <t>Tyabb terminal station</t>
  </si>
  <si>
    <t>38.268⁰ S 145.201⁰ E</t>
  </si>
  <si>
    <t>16kA</t>
  </si>
  <si>
    <t>Western Port terminal station</t>
  </si>
  <si>
    <t>38.283⁰ S 145.208⁰ E</t>
  </si>
  <si>
    <t>Malvern terminal station</t>
  </si>
  <si>
    <t>37.878⁰ S 145.084⁰ E</t>
  </si>
  <si>
    <t>17kA</t>
  </si>
  <si>
    <t>Springvale terminal station</t>
  </si>
  <si>
    <t>37.928⁰ S 145.146⁰ E</t>
  </si>
  <si>
    <t>22kA</t>
  </si>
  <si>
    <t>Heatherton terminal station</t>
  </si>
  <si>
    <t>37.941⁰ S 145.078⁰ E</t>
  </si>
  <si>
    <t>18kA</t>
  </si>
  <si>
    <t>Ringwood terminal station</t>
  </si>
  <si>
    <t>37.821⁰ S 145.216⁰ E</t>
  </si>
  <si>
    <t>Templestowe terminal station</t>
  </si>
  <si>
    <t>37.749⁰ S 145.171⁰ E</t>
  </si>
  <si>
    <t>23kA</t>
  </si>
  <si>
    <t>Thomastown terminal station</t>
  </si>
  <si>
    <t>37.693⁰ S 145.01⁰ E</t>
  </si>
  <si>
    <t>29kA</t>
  </si>
  <si>
    <t>Richmond terminal station</t>
  </si>
  <si>
    <t>37.831⁰ S 145.002⁰ E</t>
  </si>
  <si>
    <t>Brunswick terminal station</t>
  </si>
  <si>
    <t>37.773⁰ S 144.985⁰ E</t>
  </si>
  <si>
    <t>Keilor terminal station</t>
  </si>
  <si>
    <t>37.738⁰ S 144.846⁰ E</t>
  </si>
  <si>
    <t>30kA</t>
  </si>
  <si>
    <t>West Melbourne terminal station</t>
  </si>
  <si>
    <t>37.8⁰ S 144.935⁰ E</t>
  </si>
  <si>
    <t>Fishermans Bend terminal station</t>
  </si>
  <si>
    <t>37.825⁰ S 144.929⁰ E</t>
  </si>
  <si>
    <t>Brooklyn terminal station</t>
  </si>
  <si>
    <t>37.826⁰ S 144.86⁰ E</t>
  </si>
  <si>
    <t>24kA</t>
  </si>
  <si>
    <t>Newport terminal station</t>
  </si>
  <si>
    <t>37.841⁰ S 144.894⁰ E</t>
  </si>
  <si>
    <t>Laverton North terminal station</t>
  </si>
  <si>
    <t>37.842⁰ S 144.789⁰ E</t>
  </si>
  <si>
    <t>Geelong terminal station</t>
  </si>
  <si>
    <t>38.083⁰ S 144.339⁰ E</t>
  </si>
  <si>
    <t>Central North REZ</t>
  </si>
  <si>
    <t>Fosterville terminal station</t>
  </si>
  <si>
    <t>36.738⁰ S 144.511⁰ E</t>
  </si>
  <si>
    <t>6kA</t>
  </si>
  <si>
    <t>Glenrowan terminal station</t>
  </si>
  <si>
    <t>36.494⁰ S 146.075⁰ E</t>
  </si>
  <si>
    <t>9kA</t>
  </si>
  <si>
    <t>Shepparton terminal station</t>
  </si>
  <si>
    <t>36.353⁰ S 145.365⁰ E</t>
  </si>
  <si>
    <t>8kA</t>
  </si>
  <si>
    <t>Bendigo terminal station</t>
  </si>
  <si>
    <t>36.796⁰ S 144.252⁰ E</t>
  </si>
  <si>
    <t>Kerang terminal station</t>
  </si>
  <si>
    <t>35.782⁰ S 143.945⁰ E</t>
  </si>
  <si>
    <t>4kA</t>
  </si>
  <si>
    <t>Kiamal terminal station</t>
  </si>
  <si>
    <t>35.027⁰ S 142.299⁰ E</t>
  </si>
  <si>
    <t>Red Cliffs terminal station</t>
  </si>
  <si>
    <t>34.275⁰ S 142.2⁰ E</t>
  </si>
  <si>
    <t>South West Victoria REZ</t>
  </si>
  <si>
    <t>Heywood terminal station</t>
  </si>
  <si>
    <t>38.182⁰ S 141.638⁰ E</t>
  </si>
  <si>
    <t>Berrybank substation</t>
  </si>
  <si>
    <t>37.900⁰ S 143.438⁰ E</t>
  </si>
  <si>
    <t>Blue Gum substation</t>
  </si>
  <si>
    <t>38.067⁰ S 142.674⁰ E</t>
  </si>
  <si>
    <t>Haunted Gully terminal station</t>
  </si>
  <si>
    <t>38.006⁰ S 143.317⁰ E</t>
  </si>
  <si>
    <t>13kA</t>
  </si>
  <si>
    <t>Mortlake terminal station</t>
  </si>
  <si>
    <t>38.062⁰ S 142.67⁰ E</t>
  </si>
  <si>
    <t>Portland substation</t>
  </si>
  <si>
    <t>38.387⁰ S 141.631⁰ E</t>
  </si>
  <si>
    <t>Tarrone terminal station</t>
  </si>
  <si>
    <t>38.179⁰ S 142.181⁰ E</t>
  </si>
  <si>
    <t>Terang terminal station</t>
  </si>
  <si>
    <t>38.256⁰ S 142.925⁰ E</t>
  </si>
  <si>
    <t>Western Victoria REZ</t>
  </si>
  <si>
    <t>Ararat terminal station</t>
  </si>
  <si>
    <t>37.164⁰ S 143.245⁰ E</t>
  </si>
  <si>
    <t>Ballarat terminal station</t>
  </si>
  <si>
    <t>37.567⁰ S 143.921⁰ E</t>
  </si>
  <si>
    <t>19kA</t>
  </si>
  <si>
    <t>Bulgana terminal station</t>
  </si>
  <si>
    <t>37.037⁰ S 142.984⁰ E</t>
  </si>
  <si>
    <t>11kA</t>
  </si>
  <si>
    <t>Crowlands terminal station</t>
  </si>
  <si>
    <t>37.121⁰ S 143.154⁰ E</t>
  </si>
  <si>
    <t>Elaine terminal station</t>
  </si>
  <si>
    <t>37.731⁰ S 144.012⁰ E</t>
  </si>
  <si>
    <t>Horsham terminal station</t>
  </si>
  <si>
    <t>36.731⁰ S 142.246⁰ E</t>
  </si>
  <si>
    <t>Murra Warra terminal station</t>
  </si>
  <si>
    <t>36.455⁰ S 142.321⁰ E</t>
  </si>
  <si>
    <t>Waubra terminal station</t>
  </si>
  <si>
    <t>37.356⁰ S 143.606⁰ E</t>
  </si>
  <si>
    <t>Maximum fault levels are the maximum of three phase and single phase to ground fault levels, at the low voltage side of constrained transformers, for the next 5 years, taken from AEMO's Annual Fault Level Review report.</t>
  </si>
  <si>
    <t>South Morang project annual deferral value is present value of a one year deferment of project cost, using 6% pa discount rate.</t>
  </si>
  <si>
    <r>
      <t>Altona West, Cranbourne, and Deer Park Annual expected unserved energy is the weighted average of 10</t>
    </r>
    <r>
      <rPr>
        <b/>
        <vertAlign val="superscript"/>
        <sz val="11"/>
        <color theme="1"/>
        <rFont val="Calibri"/>
        <family val="2"/>
        <scheme val="minor"/>
      </rPr>
      <t>th</t>
    </r>
    <r>
      <rPr>
        <b/>
        <sz val="11"/>
        <color theme="1"/>
        <rFont val="Calibri"/>
        <family val="2"/>
        <scheme val="minor"/>
      </rPr>
      <t xml:space="preserve"> (30% weight) and 50</t>
    </r>
    <r>
      <rPr>
        <b/>
        <vertAlign val="superscript"/>
        <sz val="11"/>
        <color theme="1"/>
        <rFont val="Calibri"/>
        <family val="2"/>
        <scheme val="minor"/>
      </rPr>
      <t>th</t>
    </r>
    <r>
      <rPr>
        <b/>
        <sz val="11"/>
        <color theme="1"/>
        <rFont val="Calibri"/>
        <family val="2"/>
        <scheme val="minor"/>
      </rPr>
      <t xml:space="preserve"> (70% weight) percentile expected unserved energies.</t>
    </r>
  </si>
  <si>
    <t>50pcl</t>
  </si>
  <si>
    <t>10pcl</t>
  </si>
  <si>
    <t>$M</t>
  </si>
  <si>
    <t>$M pa</t>
  </si>
  <si>
    <t>$M capex</t>
  </si>
  <si>
    <t>MWh</t>
  </si>
  <si>
    <t>ATS W</t>
  </si>
  <si>
    <t>CBTS</t>
  </si>
  <si>
    <t>DPTS</t>
  </si>
  <si>
    <t xml:space="preserve">Emerging </t>
  </si>
  <si>
    <t>37.839⁰S, 144.789⁰E</t>
  </si>
  <si>
    <t>See "Altona West MD forecast" tab</t>
  </si>
  <si>
    <t>$25M</t>
  </si>
  <si>
    <t>$1.75M</t>
  </si>
  <si>
    <t>17 MW (50th percentile)</t>
  </si>
  <si>
    <t>170 MVA (summer N-1 import)</t>
  </si>
  <si>
    <t>$1.80M in 2025</t>
  </si>
  <si>
    <t>$36,000/MWh</t>
  </si>
  <si>
    <t>50.2 MWh in 2026</t>
  </si>
  <si>
    <t>38.085⁰S, 145.265⁰E</t>
  </si>
  <si>
    <t>See "Cranbourne MD forecast" tab</t>
  </si>
  <si>
    <t>$26M (from 2021 TCPR)</t>
  </si>
  <si>
    <t>9 MW (50th percentile)</t>
  </si>
  <si>
    <t>369MVA (summer N-1 import)</t>
  </si>
  <si>
    <t>$0.63M in 2025</t>
  </si>
  <si>
    <t>$35,537/MWh</t>
  </si>
  <si>
    <t>18.0 MWh in 2025</t>
  </si>
  <si>
    <t>See "Deer Park MD forecast" tab</t>
  </si>
  <si>
    <t>Unavailable from TCPR 2022</t>
  </si>
  <si>
    <t>$300k</t>
  </si>
  <si>
    <t>24 MW (50th percentile)</t>
  </si>
  <si>
    <t>280 MVA (summer N-1 import)</t>
  </si>
  <si>
    <t>$0.19M in 2025</t>
  </si>
  <si>
    <t>$38,000/MWh</t>
  </si>
  <si>
    <t>4.8 MWh in 2025</t>
  </si>
  <si>
    <t>See "South Morang MD forecast" tab</t>
  </si>
  <si>
    <t>3rd 225 MVA 220/66kV transformer</t>
  </si>
  <si>
    <t>$30M</t>
  </si>
  <si>
    <t>$2.1M</t>
  </si>
  <si>
    <t>4 MW (50th percentile)</t>
  </si>
  <si>
    <t>265 MVA (summer N-1 import)</t>
  </si>
  <si>
    <t>$2.57M in 2028</t>
  </si>
  <si>
    <t>$37,355/MWh</t>
  </si>
  <si>
    <t>68.8 MWh in 2028</t>
  </si>
  <si>
    <t>Replacement</t>
  </si>
  <si>
    <t>$71M (AusNet Asset Renewal Plan 2023)</t>
  </si>
  <si>
    <t>2028 (AusNet Asset Renewal Plan 2023)</t>
  </si>
  <si>
    <t>31kA (220kV)</t>
  </si>
  <si>
    <t>$44M (AusNet Asset Renewal Plan 2023)</t>
  </si>
  <si>
    <t>2029 (AusNet Asset Renewal Plan 2023)</t>
  </si>
  <si>
    <t xml:space="preserve">26kA (330kV)
</t>
  </si>
  <si>
    <t>Increased demand in Eastern Metropolitan Melbourne and/or reduced 220kV infeed from Latrobe Valley</t>
  </si>
  <si>
    <t>Install additional transformation capacity at Cranbourne, Rowville, Templestowe or Ringwood terminal station.</t>
  </si>
  <si>
    <t>Possible increased generation embedded in the distribution network.</t>
  </si>
  <si>
    <t>See "Glenrowan MD forecast" tab</t>
  </si>
  <si>
    <t>Install additional transformation capacity at Glenrowan terminal station.</t>
  </si>
  <si>
    <t>275 MVA N rating for embedded generation export</t>
  </si>
  <si>
    <t>140MVA N rating for embedded generation export</t>
  </si>
  <si>
    <t>34kA</t>
  </si>
  <si>
    <t xml:space="preserve">19kA (330kV)
</t>
  </si>
  <si>
    <r>
      <t>38.085</t>
    </r>
    <r>
      <rPr>
        <vertAlign val="superscript"/>
        <sz val="11"/>
        <rFont val="Calibri"/>
        <family val="2"/>
        <scheme val="minor"/>
      </rPr>
      <t>o</t>
    </r>
    <r>
      <rPr>
        <sz val="11"/>
        <rFont val="Calibri"/>
        <family val="2"/>
        <scheme val="minor"/>
      </rPr>
      <t>S, 145.265</t>
    </r>
    <r>
      <rPr>
        <vertAlign val="superscript"/>
        <sz val="11"/>
        <rFont val="Calibri"/>
        <family val="2"/>
        <scheme val="minor"/>
      </rPr>
      <t>o</t>
    </r>
    <r>
      <rPr>
        <sz val="11"/>
        <rFont val="Calibri"/>
        <family val="2"/>
        <scheme val="minor"/>
      </rPr>
      <t>E</t>
    </r>
  </si>
  <si>
    <t>21kA</t>
  </si>
  <si>
    <t>16kA (66kV)</t>
  </si>
  <si>
    <t>20kA</t>
  </si>
  <si>
    <t>9kA (220kV)</t>
  </si>
  <si>
    <t>8kA (220V)</t>
  </si>
  <si>
    <t>10kA (500kV)</t>
  </si>
  <si>
    <r>
      <t>Altona West, Cranbourne, Deer Park, and Terang Annual expected unserved energy is the weighted average of 10</t>
    </r>
    <r>
      <rPr>
        <b/>
        <vertAlign val="superscript"/>
        <sz val="11"/>
        <color theme="1"/>
        <rFont val="Calibri"/>
        <family val="2"/>
        <scheme val="minor"/>
      </rPr>
      <t>th</t>
    </r>
    <r>
      <rPr>
        <b/>
        <sz val="11"/>
        <color theme="1"/>
        <rFont val="Calibri"/>
        <family val="2"/>
        <scheme val="minor"/>
      </rPr>
      <t xml:space="preserve"> (30% weight) and 50</t>
    </r>
    <r>
      <rPr>
        <b/>
        <vertAlign val="superscript"/>
        <sz val="11"/>
        <color theme="1"/>
        <rFont val="Calibri"/>
        <family val="2"/>
        <scheme val="minor"/>
      </rPr>
      <t>th</t>
    </r>
    <r>
      <rPr>
        <b/>
        <sz val="11"/>
        <color theme="1"/>
        <rFont val="Calibri"/>
        <family val="2"/>
        <scheme val="minor"/>
      </rPr>
      <t xml:space="preserve"> (70% weight) percentile expected unserved energies.</t>
    </r>
  </si>
  <si>
    <t>Station: ATS West</t>
  </si>
  <si>
    <t>Year</t>
  </si>
  <si>
    <t>50th percentile Summer Maximum Demand (MVA)</t>
  </si>
  <si>
    <t>50th percentile Winter Maximum Demand (MVA)</t>
  </si>
  <si>
    <t>10th percentile Summer Maximum Demand (MVA)</t>
  </si>
  <si>
    <t xml:space="preserve">10th percentile Winter Maximum Demand (MVA) </t>
  </si>
  <si>
    <t>Station: CBTS 66 kV</t>
  </si>
  <si>
    <t>10th percentile Winter Maximum Demand (MVA)</t>
  </si>
  <si>
    <t>Station: DPTS 66 kV</t>
  </si>
  <si>
    <t>Station: GNTS 66 kV</t>
  </si>
  <si>
    <t>Station: SMTS 66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</si>
</sst>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Red]\-&quot;$&quot;#,##0"/>
    <numFmt numFmtId="165" formatCode="0.0"/>
  </numFmts>
  <fonts count="9">
    <font>
      <sz val="11"/>
      <color theme="1"/>
      <name val="Calibri"/>
      <family val="2"/>
      <scheme val="minor"/>
    </font>
    <font>
      <b/>
      <sz val="11"/>
      <color theme="1"/>
      <name val="Calibri"/>
      <family val="2"/>
      <scheme val="minor"/>
    </font>
    <font>
      <sz val="11"/>
      <name val="Calibri"/>
      <family val="2"/>
      <scheme val="minor"/>
    </font>
    <font>
      <vertAlign val="superscript"/>
      <sz val="11"/>
      <color theme="1"/>
      <name val="Calibri"/>
      <family val="2"/>
      <scheme val="minor"/>
    </font>
    <font>
      <sz val="11"/>
      <color theme="1"/>
      <name val="Calibri"/>
      <family val="2"/>
      <scheme val="minor"/>
    </font>
    <font>
      <b/>
      <vertAlign val="superscript"/>
      <sz val="11"/>
      <color theme="1"/>
      <name val="Calibri"/>
      <family val="2"/>
      <scheme val="minor"/>
    </font>
    <font>
      <b/>
      <sz val="11"/>
      <name val="Calibri"/>
      <family val="2"/>
      <scheme val="minor"/>
    </font>
    <font>
      <sz val="11"/>
      <color rgb="FF222324"/>
      <name val="Calibri"/>
      <family val="2"/>
      <scheme val="minor"/>
    </font>
    <font>
      <vertAlign val="superscrip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indexed="64"/>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right style="medium">
        <color indexed="64"/>
      </right>
      <top style="thin">
        <color auto="1"/>
      </top>
      <bottom style="thin">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medium">
        <color indexed="64"/>
      </bottom>
      <diagonal/>
    </border>
    <border>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auto="1"/>
      </bottom>
      <diagonal/>
    </border>
    <border>
      <left style="thin">
        <color indexed="64"/>
      </left>
      <right style="thin">
        <color indexed="64"/>
      </right>
      <top/>
      <bottom/>
      <diagonal/>
    </border>
    <border>
      <left style="medium">
        <color rgb="FF000000"/>
      </left>
      <right style="thin">
        <color auto="1"/>
      </right>
      <top style="medium">
        <color rgb="FF000000"/>
      </top>
      <bottom style="medium">
        <color rgb="FF000000"/>
      </bottom>
      <diagonal/>
    </border>
    <border>
      <left style="thin">
        <color indexed="64"/>
      </left>
      <right style="thin">
        <color indexed="64"/>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auto="1"/>
      </left>
      <right style="medium">
        <color rgb="FF000000"/>
      </right>
      <top/>
      <bottom style="medium">
        <color rgb="FF000000"/>
      </bottom>
      <diagonal/>
    </border>
    <border>
      <left/>
      <right style="thin">
        <color auto="1"/>
      </right>
      <top/>
      <bottom style="medium">
        <color indexed="64"/>
      </bottom>
      <diagonal/>
    </border>
    <border>
      <left style="thin">
        <color indexed="64"/>
      </left>
      <right/>
      <top/>
      <bottom style="medium">
        <color rgb="FF000000"/>
      </bottom>
      <diagonal/>
    </border>
    <border>
      <left style="thick">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top/>
      <bottom style="thin">
        <color rgb="FF000000"/>
      </bottom>
      <diagonal/>
    </border>
    <border>
      <left/>
      <right style="thin">
        <color auto="1"/>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medium">
        <color rgb="FF000000"/>
      </left>
      <right style="thin">
        <color auto="1"/>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thin">
        <color auto="1"/>
      </right>
      <top/>
      <bottom style="medium">
        <color rgb="FF000000"/>
      </bottom>
      <diagonal/>
    </border>
    <border>
      <left style="medium">
        <color indexed="64"/>
      </left>
      <right/>
      <top style="thin">
        <color indexed="64"/>
      </top>
      <bottom/>
      <diagonal/>
    </border>
    <border>
      <left style="medium">
        <color indexed="64"/>
      </left>
      <right style="thin">
        <color auto="1"/>
      </right>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auto="1"/>
      </right>
      <top style="thin">
        <color rgb="FF000000"/>
      </top>
      <bottom style="medium">
        <color indexed="64"/>
      </bottom>
      <diagonal/>
    </border>
    <border>
      <left style="thin">
        <color auto="1"/>
      </left>
      <right style="medium">
        <color indexed="64"/>
      </right>
      <top style="thin">
        <color rgb="FF000000"/>
      </top>
      <bottom style="medium">
        <color indexed="64"/>
      </bottom>
      <diagonal/>
    </border>
  </borders>
  <cellStyleXfs count="2">
    <xf numFmtId="0" fontId="0" fillId="0" borderId="0"/>
    <xf numFmtId="9" fontId="4" fillId="0" borderId="0" applyFont="0" applyFill="0" applyBorder="0" applyAlignment="0" applyProtection="0"/>
  </cellStyleXfs>
  <cellXfs count="272">
    <xf numFmtId="0" fontId="0" fillId="0" borderId="0" xfId="0"/>
    <xf numFmtId="0" fontId="0" fillId="0" borderId="0" xfId="0" applyAlignment="1">
      <alignment wrapText="1"/>
    </xf>
    <xf numFmtId="0" fontId="0" fillId="0" borderId="1" xfId="0" applyBorder="1"/>
    <xf numFmtId="0" fontId="1" fillId="0" borderId="1" xfId="0" applyFont="1" applyBorder="1"/>
    <xf numFmtId="0" fontId="1" fillId="0" borderId="0" xfId="0" applyFont="1"/>
    <xf numFmtId="0" fontId="1" fillId="0" borderId="0" xfId="0" applyFont="1" applyAlignment="1">
      <alignment horizontal="left" vertical="top"/>
    </xf>
    <xf numFmtId="0" fontId="0" fillId="0" borderId="0" xfId="0" applyAlignment="1">
      <alignment horizontal="left"/>
    </xf>
    <xf numFmtId="0" fontId="7" fillId="0" borderId="0" xfId="0" applyFont="1" applyAlignment="1">
      <alignment vertical="center"/>
    </xf>
    <xf numFmtId="0" fontId="7" fillId="0" borderId="0" xfId="0" applyFont="1" applyAlignment="1">
      <alignment horizontal="left" vertical="center" indent="2"/>
    </xf>
    <xf numFmtId="0" fontId="7" fillId="0" borderId="0" xfId="0" applyFont="1"/>
    <xf numFmtId="0" fontId="1" fillId="2" borderId="0" xfId="0" applyFont="1" applyFill="1"/>
    <xf numFmtId="0" fontId="0" fillId="2" borderId="1" xfId="0" applyFill="1" applyBorder="1" applyAlignment="1">
      <alignment horizontal="left" vertical="center" wrapText="1"/>
    </xf>
    <xf numFmtId="0" fontId="0" fillId="2" borderId="0" xfId="0" applyFill="1"/>
    <xf numFmtId="0" fontId="0" fillId="2" borderId="1" xfId="0" applyFill="1" applyBorder="1"/>
    <xf numFmtId="0" fontId="0" fillId="3" borderId="1" xfId="0" applyFill="1" applyBorder="1" applyAlignment="1">
      <alignment horizontal="left" vertical="center" wrapText="1"/>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0" fillId="0" borderId="8" xfId="0" applyBorder="1" applyAlignment="1">
      <alignment horizontal="left" vertical="top" wrapText="1"/>
    </xf>
    <xf numFmtId="0" fontId="0" fillId="0" borderId="2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3" xfId="0" applyBorder="1" applyAlignment="1">
      <alignment horizontal="left"/>
    </xf>
    <xf numFmtId="0" fontId="1" fillId="0" borderId="13" xfId="0" applyFont="1" applyBorder="1" applyAlignment="1">
      <alignment horizontal="left" vertical="center" wrapText="1"/>
    </xf>
    <xf numFmtId="0" fontId="0" fillId="0" borderId="1" xfId="0" applyBorder="1" applyAlignment="1">
      <alignment horizontal="left" vertical="center" wrapText="1"/>
    </xf>
    <xf numFmtId="0" fontId="1" fillId="0" borderId="14" xfId="0" applyFont="1"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center"/>
    </xf>
    <xf numFmtId="0" fontId="0" fillId="0" borderId="6" xfId="0" applyBorder="1" applyAlignment="1">
      <alignment horizontal="left" vertical="center" wrapText="1"/>
    </xf>
    <xf numFmtId="0" fontId="0" fillId="0" borderId="11" xfId="0" applyBorder="1" applyAlignment="1">
      <alignment horizontal="left"/>
    </xf>
    <xf numFmtId="0" fontId="0" fillId="0" borderId="32" xfId="0" applyBorder="1" applyAlignment="1">
      <alignment horizontal="left" vertical="center" wrapText="1"/>
    </xf>
    <xf numFmtId="0" fontId="0" fillId="0" borderId="5" xfId="0" applyBorder="1" applyAlignment="1">
      <alignment horizontal="left" vertical="center" wrapText="1"/>
    </xf>
    <xf numFmtId="0" fontId="1" fillId="0" borderId="1" xfId="0" applyFont="1" applyBorder="1" applyAlignment="1">
      <alignment vertical="center"/>
    </xf>
    <xf numFmtId="0" fontId="0" fillId="0" borderId="10" xfId="0" applyBorder="1" applyAlignment="1">
      <alignment horizontal="left" vertical="top" wrapText="1"/>
    </xf>
    <xf numFmtId="0" fontId="6" fillId="0" borderId="1" xfId="0" applyFont="1" applyBorder="1" applyAlignment="1">
      <alignment horizontal="left" vertical="top" wrapText="1"/>
    </xf>
    <xf numFmtId="0" fontId="0" fillId="0" borderId="7" xfId="0" applyBorder="1" applyAlignment="1">
      <alignment horizontal="left" vertical="top" wrapText="1"/>
    </xf>
    <xf numFmtId="0" fontId="1" fillId="0" borderId="15" xfId="0" applyFont="1" applyBorder="1" applyAlignment="1">
      <alignment horizontal="left" vertical="top" wrapText="1"/>
    </xf>
    <xf numFmtId="0" fontId="0" fillId="0" borderId="15" xfId="0" applyBorder="1" applyAlignment="1">
      <alignment horizontal="left" vertical="top" wrapText="1"/>
    </xf>
    <xf numFmtId="0" fontId="0" fillId="0" borderId="2" xfId="0" applyBorder="1" applyAlignment="1">
      <alignment horizontal="left" vertical="top" wrapText="1"/>
    </xf>
    <xf numFmtId="0" fontId="0" fillId="0" borderId="22" xfId="0" applyBorder="1" applyAlignment="1">
      <alignment horizontal="left" vertical="top" wrapText="1"/>
    </xf>
    <xf numFmtId="0" fontId="6" fillId="0" borderId="20" xfId="0" applyFont="1" applyBorder="1" applyAlignment="1">
      <alignment horizontal="left" vertical="top" wrapText="1"/>
    </xf>
    <xf numFmtId="0" fontId="1" fillId="0" borderId="8" xfId="0" applyFont="1" applyBorder="1" applyAlignment="1">
      <alignment horizontal="left" vertical="top" wrapText="1"/>
    </xf>
    <xf numFmtId="0" fontId="1" fillId="0" borderId="2" xfId="0" applyFont="1" applyBorder="1"/>
    <xf numFmtId="0" fontId="1" fillId="0" borderId="20" xfId="0" applyFont="1" applyBorder="1"/>
    <xf numFmtId="0" fontId="0" fillId="0" borderId="20" xfId="0" applyBorder="1"/>
    <xf numFmtId="0" fontId="1" fillId="0" borderId="5" xfId="0" applyFont="1" applyBorder="1"/>
    <xf numFmtId="0" fontId="1" fillId="0" borderId="10" xfId="0" applyFont="1" applyBorder="1"/>
    <xf numFmtId="0" fontId="1" fillId="0" borderId="11" xfId="0" applyFont="1" applyBorder="1"/>
    <xf numFmtId="0" fontId="2" fillId="0" borderId="11" xfId="0" applyFont="1" applyBorder="1" applyAlignment="1">
      <alignment horizontal="left" vertical="top" wrapText="1"/>
    </xf>
    <xf numFmtId="0" fontId="0" fillId="0" borderId="11" xfId="0" applyBorder="1"/>
    <xf numFmtId="0" fontId="1" fillId="0" borderId="3" xfId="0" applyFont="1" applyBorder="1"/>
    <xf numFmtId="0" fontId="2" fillId="0" borderId="3" xfId="0" applyFont="1" applyBorder="1" applyAlignment="1">
      <alignment horizontal="left" vertical="top" wrapText="1"/>
    </xf>
    <xf numFmtId="0" fontId="0" fillId="0" borderId="3" xfId="0" applyBorder="1"/>
    <xf numFmtId="0" fontId="0" fillId="0" borderId="4" xfId="0" applyBorder="1"/>
    <xf numFmtId="0" fontId="0" fillId="0" borderId="6" xfId="0" applyBorder="1"/>
    <xf numFmtId="0" fontId="1" fillId="0" borderId="8" xfId="0" applyFont="1" applyBorder="1"/>
    <xf numFmtId="0" fontId="2" fillId="0" borderId="8" xfId="0" applyFont="1" applyBorder="1" applyAlignment="1">
      <alignment horizontal="left" vertical="top" wrapText="1"/>
    </xf>
    <xf numFmtId="0" fontId="0" fillId="0" borderId="8" xfId="0" applyBorder="1"/>
    <xf numFmtId="0" fontId="0" fillId="0" borderId="9" xfId="0" applyBorder="1"/>
    <xf numFmtId="0" fontId="0" fillId="0" borderId="23" xfId="0" applyBorder="1" applyAlignment="1">
      <alignment horizontal="left" vertical="top" wrapText="1"/>
    </xf>
    <xf numFmtId="0" fontId="6"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0" fillId="0" borderId="5" xfId="0" applyBorder="1" applyAlignment="1">
      <alignment horizontal="left" vertical="top" wrapText="1"/>
    </xf>
    <xf numFmtId="0" fontId="1" fillId="0" borderId="13" xfId="0" applyFont="1" applyBorder="1" applyAlignment="1">
      <alignment horizontal="left" vertical="top" wrapText="1"/>
    </xf>
    <xf numFmtId="0" fontId="0" fillId="0" borderId="13" xfId="0" applyBorder="1" applyAlignment="1">
      <alignment horizontal="left" vertical="top" wrapText="1"/>
    </xf>
    <xf numFmtId="0" fontId="0" fillId="0" borderId="24" xfId="0" applyBorder="1" applyAlignment="1">
      <alignment horizontal="left" vertical="top" wrapText="1"/>
    </xf>
    <xf numFmtId="0" fontId="1" fillId="0" borderId="25" xfId="0" applyFont="1" applyBorder="1"/>
    <xf numFmtId="0" fontId="2" fillId="0" borderId="25" xfId="0" applyFont="1" applyBorder="1" applyAlignment="1">
      <alignment horizontal="left" vertical="top" wrapText="1"/>
    </xf>
    <xf numFmtId="0" fontId="0" fillId="0" borderId="25" xfId="0" applyBorder="1"/>
    <xf numFmtId="0" fontId="0" fillId="0" borderId="25" xfId="0" applyBorder="1" applyAlignment="1">
      <alignment horizontal="left"/>
    </xf>
    <xf numFmtId="0" fontId="0" fillId="0" borderId="26" xfId="0" applyBorder="1"/>
    <xf numFmtId="0" fontId="1" fillId="0" borderId="21" xfId="0" applyFont="1" applyBorder="1"/>
    <xf numFmtId="0" fontId="2" fillId="0" borderId="33" xfId="0" applyFont="1" applyBorder="1" applyAlignment="1">
      <alignment horizontal="left" vertical="top" wrapText="1"/>
    </xf>
    <xf numFmtId="0" fontId="0" fillId="0" borderId="1" xfId="0" applyBorder="1" applyAlignment="1">
      <alignment horizontal="left" vertical="top" wrapText="1"/>
    </xf>
    <xf numFmtId="0" fontId="0" fillId="0" borderId="34" xfId="0" applyBorder="1" applyAlignment="1">
      <alignment horizontal="left" vertical="top" wrapText="1"/>
    </xf>
    <xf numFmtId="0" fontId="0" fillId="0" borderId="9" xfId="0" applyBorder="1" applyAlignment="1">
      <alignment horizontal="left" vertical="top" wrapText="1"/>
    </xf>
    <xf numFmtId="0" fontId="0" fillId="0" borderId="33" xfId="0" applyBorder="1"/>
    <xf numFmtId="0" fontId="0" fillId="0" borderId="12" xfId="0" applyBorder="1"/>
    <xf numFmtId="0" fontId="2" fillId="0" borderId="13" xfId="0" applyFont="1" applyBorder="1" applyAlignment="1">
      <alignment horizontal="left" vertical="top" wrapText="1"/>
    </xf>
    <xf numFmtId="0" fontId="2" fillId="0" borderId="24" xfId="0" applyFont="1" applyBorder="1" applyAlignment="1">
      <alignment horizontal="left" vertical="top" wrapText="1"/>
    </xf>
    <xf numFmtId="0" fontId="1" fillId="2" borderId="16" xfId="0" applyFont="1" applyFill="1" applyBorder="1" applyAlignment="1">
      <alignment horizontal="left" vertical="center" wrapText="1"/>
    </xf>
    <xf numFmtId="0" fontId="0" fillId="3" borderId="20" xfId="0" applyFill="1" applyBorder="1" applyAlignment="1">
      <alignment horizontal="left" vertical="center" wrapText="1"/>
    </xf>
    <xf numFmtId="0" fontId="0" fillId="0" borderId="1" xfId="0" applyBorder="1" applyAlignment="1">
      <alignment vertical="center"/>
    </xf>
    <xf numFmtId="0" fontId="0" fillId="0" borderId="10" xfId="0" applyBorder="1" applyAlignment="1">
      <alignment horizontal="left" vertical="center" wrapText="1"/>
    </xf>
    <xf numFmtId="0" fontId="1" fillId="0" borderId="27" xfId="0" applyFont="1" applyBorder="1" applyAlignment="1">
      <alignment horizontal="left" vertical="center" wrapText="1"/>
    </xf>
    <xf numFmtId="0" fontId="2" fillId="0" borderId="1" xfId="0" applyFont="1" applyBorder="1" applyAlignment="1">
      <alignment horizontal="left" vertical="center" wrapText="1"/>
    </xf>
    <xf numFmtId="0" fontId="0" fillId="0" borderId="20" xfId="0" applyBorder="1" applyAlignment="1">
      <alignment horizontal="left" vertical="center" wrapText="1"/>
    </xf>
    <xf numFmtId="0" fontId="2" fillId="0" borderId="11" xfId="0" applyFont="1" applyBorder="1" applyAlignment="1">
      <alignment horizontal="left" vertical="center" wrapText="1"/>
    </xf>
    <xf numFmtId="0" fontId="0" fillId="0" borderId="12" xfId="0" applyBorder="1" applyAlignment="1">
      <alignment horizontal="left" vertical="center" wrapText="1"/>
    </xf>
    <xf numFmtId="9" fontId="0" fillId="0" borderId="1" xfId="1" applyFont="1" applyFill="1" applyBorder="1" applyAlignment="1">
      <alignment horizontal="left" vertical="center" wrapText="1"/>
    </xf>
    <xf numFmtId="9" fontId="0" fillId="0" borderId="11" xfId="1" applyFont="1" applyFill="1" applyBorder="1" applyAlignment="1">
      <alignment horizontal="left" vertical="center" wrapText="1"/>
    </xf>
    <xf numFmtId="0" fontId="0" fillId="0" borderId="28" xfId="0" applyBorder="1" applyAlignment="1">
      <alignment horizontal="left" vertical="center" wrapText="1"/>
    </xf>
    <xf numFmtId="0" fontId="1" fillId="0" borderId="30" xfId="0" applyFont="1" applyBorder="1" applyAlignment="1">
      <alignment vertical="center"/>
    </xf>
    <xf numFmtId="0" fontId="2" fillId="0" borderId="30" xfId="0" applyFont="1" applyBorder="1" applyAlignment="1">
      <alignment horizontal="left" vertical="center" wrapText="1"/>
    </xf>
    <xf numFmtId="0" fontId="0" fillId="0" borderId="30" xfId="0" applyBorder="1" applyAlignment="1">
      <alignment vertical="center"/>
    </xf>
    <xf numFmtId="0" fontId="0" fillId="0" borderId="30" xfId="0" applyBorder="1" applyAlignment="1">
      <alignment vertical="center" wrapText="1"/>
    </xf>
    <xf numFmtId="0" fontId="0" fillId="0" borderId="30" xfId="0" applyBorder="1" applyAlignment="1">
      <alignment horizontal="left" vertical="center"/>
    </xf>
    <xf numFmtId="0" fontId="0" fillId="0" borderId="31" xfId="0" applyBorder="1" applyAlignment="1">
      <alignment vertical="center"/>
    </xf>
    <xf numFmtId="0" fontId="1" fillId="0" borderId="29" xfId="0" applyFont="1" applyBorder="1" applyAlignment="1">
      <alignment horizontal="left" vertical="center" wrapText="1"/>
    </xf>
    <xf numFmtId="0" fontId="0" fillId="0" borderId="30" xfId="0" applyBorder="1" applyAlignment="1">
      <alignment horizontal="left" vertical="center" wrapText="1"/>
    </xf>
    <xf numFmtId="9" fontId="0" fillId="0" borderId="30" xfId="0" applyNumberFormat="1" applyBorder="1" applyAlignment="1">
      <alignment horizontal="left" vertical="center" wrapText="1"/>
    </xf>
    <xf numFmtId="0" fontId="0" fillId="0" borderId="31" xfId="0" applyBorder="1" applyAlignment="1">
      <alignment horizontal="left" vertical="center" wrapText="1"/>
    </xf>
    <xf numFmtId="9" fontId="2" fillId="0" borderId="30" xfId="0" applyNumberFormat="1" applyFont="1" applyBorder="1" applyAlignment="1">
      <alignment horizontal="left" vertical="center" wrapText="1"/>
    </xf>
    <xf numFmtId="0" fontId="1" fillId="0" borderId="35" xfId="0" applyFont="1" applyBorder="1" applyAlignment="1">
      <alignment horizontal="left" vertical="center" wrapText="1"/>
    </xf>
    <xf numFmtId="0" fontId="0" fillId="2" borderId="20" xfId="0" applyFill="1" applyBorder="1" applyAlignment="1">
      <alignment horizontal="left" vertical="center" wrapText="1"/>
    </xf>
    <xf numFmtId="0" fontId="0" fillId="0" borderId="33" xfId="0" applyBorder="1" applyAlignment="1">
      <alignment horizontal="left" vertical="center"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2" borderId="16" xfId="0" applyFont="1" applyFill="1" applyBorder="1" applyAlignment="1">
      <alignment vertical="center" wrapText="1"/>
    </xf>
    <xf numFmtId="0" fontId="0" fillId="0" borderId="0" xfId="0" applyAlignment="1">
      <alignment horizontal="center" vertical="center"/>
    </xf>
    <xf numFmtId="0" fontId="0" fillId="2" borderId="41" xfId="0" applyFill="1" applyBorder="1"/>
    <xf numFmtId="0" fontId="0" fillId="0" borderId="49" xfId="0" applyBorder="1"/>
    <xf numFmtId="165" fontId="0" fillId="0" borderId="36" xfId="0" applyNumberFormat="1" applyBorder="1"/>
    <xf numFmtId="165" fontId="0" fillId="0" borderId="37" xfId="0" applyNumberFormat="1" applyBorder="1"/>
    <xf numFmtId="165" fontId="0" fillId="0" borderId="14" xfId="0" applyNumberFormat="1" applyBorder="1"/>
    <xf numFmtId="165" fontId="0" fillId="0" borderId="38" xfId="0" applyNumberFormat="1" applyBorder="1"/>
    <xf numFmtId="165" fontId="0" fillId="0" borderId="0" xfId="0" applyNumberFormat="1"/>
    <xf numFmtId="165" fontId="0" fillId="0" borderId="27" xfId="0" applyNumberFormat="1" applyBorder="1"/>
    <xf numFmtId="165" fontId="0" fillId="0" borderId="39" xfId="0" applyNumberFormat="1" applyBorder="1"/>
    <xf numFmtId="165" fontId="0" fillId="0" borderId="40" xfId="0" applyNumberFormat="1" applyBorder="1"/>
    <xf numFmtId="165" fontId="0" fillId="0" borderId="35" xfId="0" applyNumberFormat="1" applyBorder="1"/>
    <xf numFmtId="0" fontId="0" fillId="0" borderId="41" xfId="0" applyBorder="1"/>
    <xf numFmtId="0" fontId="6" fillId="0" borderId="11" xfId="0" applyFont="1" applyBorder="1"/>
    <xf numFmtId="0" fontId="6" fillId="0" borderId="13" xfId="0" applyFont="1" applyBorder="1" applyAlignment="1">
      <alignment horizontal="left" vertical="top" wrapText="1"/>
    </xf>
    <xf numFmtId="0" fontId="6" fillId="2" borderId="0" xfId="0" applyFont="1" applyFill="1"/>
    <xf numFmtId="0" fontId="6" fillId="0" borderId="28" xfId="0" applyFont="1" applyBorder="1" applyAlignment="1">
      <alignment horizontal="left" vertical="top" wrapText="1"/>
    </xf>
    <xf numFmtId="0" fontId="6" fillId="0" borderId="23" xfId="0" applyFont="1" applyBorder="1" applyAlignment="1">
      <alignment horizontal="left" vertical="top" wrapText="1"/>
    </xf>
    <xf numFmtId="0" fontId="6" fillId="0" borderId="29" xfId="0" applyFont="1" applyBorder="1" applyAlignment="1">
      <alignment horizontal="left" vertical="top" wrapText="1"/>
    </xf>
    <xf numFmtId="0" fontId="6" fillId="2" borderId="30" xfId="0" applyFont="1" applyFill="1" applyBorder="1" applyAlignment="1">
      <alignment horizontal="lef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2" fillId="0" borderId="2" xfId="0" applyFont="1" applyBorder="1" applyAlignment="1">
      <alignment horizontal="left" vertical="center" wrapText="1"/>
    </xf>
    <xf numFmtId="0" fontId="6" fillId="0" borderId="54"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3" xfId="0" applyFont="1" applyBorder="1" applyAlignment="1">
      <alignment horizontal="left" vertical="center" wrapText="1"/>
    </xf>
    <xf numFmtId="164" fontId="2" fillId="2" borderId="3" xfId="0" applyNumberFormat="1"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0" borderId="32" xfId="0" applyFont="1" applyBorder="1" applyAlignment="1">
      <alignment horizontal="left" vertical="center" wrapText="1"/>
    </xf>
    <xf numFmtId="0" fontId="6" fillId="0" borderId="13" xfId="0" applyFont="1" applyBorder="1" applyAlignment="1">
      <alignment horizontal="left" vertical="center" wrapText="1"/>
    </xf>
    <xf numFmtId="0" fontId="2" fillId="2" borderId="1" xfId="0" applyFont="1" applyFill="1" applyBorder="1" applyAlignment="1">
      <alignment horizontal="left" vertical="center" wrapText="1"/>
    </xf>
    <xf numFmtId="164" fontId="2" fillId="2" borderId="1" xfId="0" applyNumberFormat="1" applyFont="1" applyFill="1" applyBorder="1" applyAlignment="1">
      <alignment horizontal="left" vertical="center" wrapText="1"/>
    </xf>
    <xf numFmtId="0" fontId="2" fillId="2" borderId="6" xfId="0" applyFont="1" applyFill="1" applyBorder="1" applyAlignment="1">
      <alignment horizontal="left" vertical="center" wrapText="1"/>
    </xf>
    <xf numFmtId="0" fontId="6" fillId="0" borderId="11" xfId="0" applyFont="1" applyBorder="1" applyAlignment="1">
      <alignment vertical="center"/>
    </xf>
    <xf numFmtId="0" fontId="2" fillId="2" borderId="1" xfId="0" applyFont="1" applyFill="1" applyBorder="1" applyAlignment="1">
      <alignment vertical="center"/>
    </xf>
    <xf numFmtId="0" fontId="2" fillId="2" borderId="11" xfId="0" applyFont="1" applyFill="1" applyBorder="1" applyAlignment="1">
      <alignment horizontal="left" vertical="center" wrapText="1"/>
    </xf>
    <xf numFmtId="0" fontId="6" fillId="0" borderId="50" xfId="0" applyFont="1" applyBorder="1" applyAlignment="1">
      <alignment horizontal="left" vertical="center" wrapText="1"/>
    </xf>
    <xf numFmtId="0" fontId="2" fillId="2" borderId="13"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69" xfId="0" applyFont="1" applyBorder="1" applyAlignment="1">
      <alignment horizontal="left" vertical="center" wrapText="1"/>
    </xf>
    <xf numFmtId="0" fontId="6" fillId="0" borderId="51" xfId="0" applyFont="1" applyBorder="1" applyAlignment="1">
      <alignment horizontal="left" vertical="center" wrapText="1"/>
    </xf>
    <xf numFmtId="0" fontId="2" fillId="2" borderId="35" xfId="0" applyFont="1" applyFill="1" applyBorder="1" applyAlignment="1">
      <alignment horizontal="left" vertical="center" wrapText="1"/>
    </xf>
    <xf numFmtId="0" fontId="2" fillId="0" borderId="1" xfId="0" applyFont="1" applyBorder="1" applyAlignment="1">
      <alignment vertical="center"/>
    </xf>
    <xf numFmtId="0" fontId="2" fillId="0" borderId="5" xfId="0" applyFont="1" applyBorder="1" applyAlignment="1">
      <alignment horizontal="left" vertical="center" wrapText="1"/>
    </xf>
    <xf numFmtId="0" fontId="6" fillId="0" borderId="27" xfId="0" applyFont="1" applyBorder="1" applyAlignment="1">
      <alignment horizontal="left" vertical="center" wrapText="1"/>
    </xf>
    <xf numFmtId="0" fontId="2" fillId="0" borderId="20" xfId="0" applyFont="1" applyBorder="1" applyAlignment="1">
      <alignment horizontal="left" vertical="center" wrapText="1"/>
    </xf>
    <xf numFmtId="9" fontId="2" fillId="0" borderId="71" xfId="1"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68"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4" xfId="0" applyFont="1" applyFill="1" applyBorder="1" applyAlignment="1">
      <alignment vertical="center"/>
    </xf>
    <xf numFmtId="0" fontId="2" fillId="2" borderId="44" xfId="0" applyFont="1" applyFill="1" applyBorder="1" applyAlignment="1">
      <alignment vertical="center" wrapText="1"/>
    </xf>
    <xf numFmtId="0" fontId="2" fillId="2" borderId="46" xfId="0" applyFont="1" applyFill="1" applyBorder="1" applyAlignment="1">
      <alignment vertical="center"/>
    </xf>
    <xf numFmtId="0" fontId="2" fillId="2" borderId="47" xfId="0" applyFont="1" applyFill="1" applyBorder="1" applyAlignment="1">
      <alignment vertical="center" wrapText="1"/>
    </xf>
    <xf numFmtId="0" fontId="2" fillId="2" borderId="25" xfId="0" applyFont="1" applyFill="1" applyBorder="1" applyAlignment="1">
      <alignment vertical="center" wrapText="1"/>
    </xf>
    <xf numFmtId="0" fontId="2" fillId="2" borderId="48"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25" xfId="0" applyFont="1" applyFill="1" applyBorder="1" applyAlignment="1">
      <alignment vertical="center"/>
    </xf>
    <xf numFmtId="0" fontId="2" fillId="2" borderId="25" xfId="0" applyFont="1" applyFill="1" applyBorder="1" applyAlignment="1">
      <alignment horizontal="left" vertical="center" wrapText="1"/>
    </xf>
    <xf numFmtId="0" fontId="2" fillId="2" borderId="25" xfId="0" applyFont="1" applyFill="1" applyBorder="1" applyAlignment="1">
      <alignment vertical="center"/>
    </xf>
    <xf numFmtId="0" fontId="2" fillId="2" borderId="30" xfId="0" applyFont="1" applyFill="1" applyBorder="1" applyAlignment="1">
      <alignment vertical="center" wrapText="1"/>
    </xf>
    <xf numFmtId="0" fontId="2" fillId="0" borderId="22" xfId="0" applyFont="1" applyBorder="1" applyAlignment="1">
      <alignment horizontal="left" vertical="top" wrapText="1"/>
    </xf>
    <xf numFmtId="0" fontId="2" fillId="0" borderId="10" xfId="0" applyFont="1" applyBorder="1" applyAlignment="1">
      <alignment horizontal="left" vertical="top" wrapText="1"/>
    </xf>
    <xf numFmtId="0" fontId="2" fillId="0" borderId="20" xfId="0" applyFont="1" applyBorder="1"/>
    <xf numFmtId="0" fontId="6" fillId="0" borderId="5" xfId="0" applyFont="1" applyBorder="1"/>
    <xf numFmtId="0" fontId="6" fillId="0" borderId="1" xfId="0" applyFont="1" applyBorder="1"/>
    <xf numFmtId="0" fontId="2" fillId="0" borderId="1" xfId="0" applyFont="1" applyBorder="1"/>
    <xf numFmtId="0" fontId="2" fillId="0" borderId="6" xfId="0" applyFont="1" applyBorder="1"/>
    <xf numFmtId="0" fontId="6" fillId="0" borderId="10" xfId="0" applyFont="1" applyBorder="1"/>
    <xf numFmtId="0" fontId="2" fillId="0" borderId="11" xfId="0" applyFont="1" applyBorder="1"/>
    <xf numFmtId="0" fontId="2" fillId="0" borderId="12" xfId="0" applyFont="1" applyBorder="1"/>
    <xf numFmtId="0" fontId="6" fillId="0" borderId="2" xfId="0" applyFont="1" applyBorder="1"/>
    <xf numFmtId="0" fontId="6" fillId="0" borderId="3" xfId="0" applyFont="1" applyBorder="1"/>
    <xf numFmtId="0" fontId="2" fillId="0" borderId="3" xfId="0" applyFont="1" applyBorder="1"/>
    <xf numFmtId="0" fontId="2" fillId="0" borderId="4" xfId="0" applyFont="1" applyBorder="1"/>
    <xf numFmtId="0" fontId="6" fillId="0" borderId="21" xfId="0" applyFont="1" applyBorder="1"/>
    <xf numFmtId="0" fontId="6" fillId="0" borderId="8" xfId="0" applyFont="1" applyBorder="1"/>
    <xf numFmtId="0" fontId="2" fillId="0" borderId="8" xfId="0" applyFont="1" applyBorder="1"/>
    <xf numFmtId="0" fontId="2" fillId="0" borderId="9" xfId="0" applyFont="1" applyBorder="1"/>
    <xf numFmtId="0" fontId="2" fillId="0" borderId="23" xfId="0" applyFont="1" applyBorder="1" applyAlignment="1">
      <alignment horizontal="left" vertical="top" wrapText="1"/>
    </xf>
    <xf numFmtId="0" fontId="2" fillId="0" borderId="42" xfId="0" applyFont="1" applyBorder="1" applyAlignment="1">
      <alignment horizontal="left" vertical="top" wrapText="1"/>
    </xf>
    <xf numFmtId="0" fontId="2" fillId="0" borderId="41" xfId="0" applyFont="1" applyBorder="1" applyAlignment="1">
      <alignment horizontal="left" vertical="top" wrapText="1"/>
    </xf>
    <xf numFmtId="0" fontId="2" fillId="0" borderId="55" xfId="0" applyFont="1" applyBorder="1" applyAlignment="1">
      <alignment horizontal="left" vertical="top" wrapText="1"/>
    </xf>
    <xf numFmtId="0" fontId="2" fillId="0" borderId="63" xfId="0" applyFont="1" applyBorder="1" applyAlignment="1">
      <alignment horizontal="left" vertical="top" wrapText="1"/>
    </xf>
    <xf numFmtId="0" fontId="2" fillId="0" borderId="56" xfId="0" applyFont="1" applyBorder="1" applyAlignment="1">
      <alignment horizontal="left" vertical="top" wrapText="1"/>
    </xf>
    <xf numFmtId="0" fontId="2" fillId="0" borderId="57" xfId="0" applyFont="1" applyBorder="1" applyAlignment="1">
      <alignment horizontal="left" vertical="top" wrapText="1"/>
    </xf>
    <xf numFmtId="0" fontId="2" fillId="0" borderId="58" xfId="0" applyFont="1" applyBorder="1" applyAlignment="1">
      <alignment horizontal="left" vertical="top" wrapText="1"/>
    </xf>
    <xf numFmtId="0" fontId="2" fillId="0" borderId="38" xfId="0" applyFont="1" applyBorder="1" applyAlignment="1">
      <alignment horizontal="left" vertical="top" wrapText="1"/>
    </xf>
    <xf numFmtId="0" fontId="2" fillId="0" borderId="59" xfId="0" applyFont="1" applyBorder="1" applyAlignment="1">
      <alignment horizontal="left" vertical="top" wrapText="1"/>
    </xf>
    <xf numFmtId="0" fontId="2" fillId="0" borderId="51" xfId="0" applyFont="1" applyBorder="1" applyAlignment="1">
      <alignment horizontal="left" vertical="top" wrapText="1"/>
    </xf>
    <xf numFmtId="0" fontId="2" fillId="0" borderId="60" xfId="0" applyFont="1" applyBorder="1" applyAlignment="1">
      <alignment horizontal="left" vertical="top" wrapText="1"/>
    </xf>
    <xf numFmtId="0" fontId="2" fillId="0" borderId="61" xfId="0" applyFont="1" applyBorder="1" applyAlignment="1">
      <alignment horizontal="left" vertical="top" wrapText="1"/>
    </xf>
    <xf numFmtId="0" fontId="2" fillId="0" borderId="62" xfId="0" applyFont="1" applyBorder="1" applyAlignment="1">
      <alignment horizontal="left" vertical="top" wrapText="1"/>
    </xf>
    <xf numFmtId="0" fontId="2" fillId="0" borderId="35" xfId="0" applyFont="1" applyBorder="1" applyAlignment="1">
      <alignment horizontal="left" vertical="top" wrapText="1"/>
    </xf>
    <xf numFmtId="0" fontId="2" fillId="0" borderId="50" xfId="0" applyFont="1" applyBorder="1" applyAlignment="1">
      <alignment horizontal="left" vertical="top" wrapText="1"/>
    </xf>
    <xf numFmtId="0" fontId="2" fillId="0" borderId="52" xfId="0" applyFont="1" applyBorder="1" applyAlignment="1">
      <alignment horizontal="left" vertical="top" wrapText="1"/>
    </xf>
    <xf numFmtId="0" fontId="2" fillId="0" borderId="5" xfId="0" applyFont="1" applyBorder="1" applyAlignment="1">
      <alignment horizontal="left" vertical="top" wrapText="1"/>
    </xf>
    <xf numFmtId="0" fontId="2" fillId="0" borderId="45" xfId="0" applyFont="1" applyBorder="1" applyAlignment="1">
      <alignment horizontal="left" vertical="top" wrapText="1"/>
    </xf>
    <xf numFmtId="0" fontId="2" fillId="0" borderId="45" xfId="0" applyFont="1" applyBorder="1"/>
    <xf numFmtId="0" fontId="2" fillId="0" borderId="53" xfId="0" applyFont="1" applyBorder="1" applyAlignment="1">
      <alignment horizontal="left" vertical="top" wrapText="1"/>
    </xf>
    <xf numFmtId="0" fontId="2" fillId="0" borderId="51" xfId="0" applyFont="1" applyBorder="1"/>
    <xf numFmtId="0" fontId="2" fillId="0" borderId="54" xfId="0" applyFont="1" applyBorder="1"/>
    <xf numFmtId="0" fontId="2" fillId="0" borderId="50" xfId="0" applyFont="1" applyBorder="1"/>
    <xf numFmtId="0" fontId="2" fillId="0" borderId="13" xfId="0" applyFont="1" applyBorder="1"/>
    <xf numFmtId="0" fontId="2" fillId="0" borderId="70" xfId="0" applyFont="1" applyBorder="1" applyAlignment="1">
      <alignment horizontal="left" vertical="center" wrapText="1"/>
    </xf>
    <xf numFmtId="0" fontId="6" fillId="0" borderId="15" xfId="0" applyFont="1" applyBorder="1" applyAlignment="1">
      <alignment horizontal="left" vertical="center" wrapText="1"/>
    </xf>
    <xf numFmtId="0" fontId="2" fillId="0" borderId="8" xfId="0" applyFont="1" applyBorder="1" applyAlignment="1">
      <alignment horizontal="left" vertical="center" wrapText="1"/>
    </xf>
    <xf numFmtId="0" fontId="2" fillId="0" borderId="71" xfId="0" applyFont="1" applyBorder="1" applyAlignment="1">
      <alignment horizontal="left" vertical="center" wrapText="1"/>
    </xf>
    <xf numFmtId="0" fontId="2" fillId="0" borderId="72" xfId="0" applyFont="1" applyBorder="1" applyAlignment="1">
      <alignment horizontal="left" vertical="center" wrapText="1"/>
    </xf>
    <xf numFmtId="0" fontId="2" fillId="0" borderId="73" xfId="0" applyFont="1" applyBorder="1" applyAlignment="1">
      <alignment horizontal="left" vertical="center" wrapText="1"/>
    </xf>
    <xf numFmtId="0" fontId="2" fillId="0" borderId="74" xfId="0" applyFont="1" applyBorder="1" applyAlignment="1">
      <alignment horizontal="left" vertical="center" wrapText="1"/>
    </xf>
    <xf numFmtId="0" fontId="2" fillId="0" borderId="75" xfId="0" applyFont="1" applyBorder="1" applyAlignment="1">
      <alignment horizontal="left" vertical="center" wrapText="1"/>
    </xf>
    <xf numFmtId="0" fontId="2" fillId="0" borderId="64" xfId="0" applyFont="1" applyBorder="1" applyAlignment="1">
      <alignment horizontal="left" vertical="center" wrapText="1"/>
    </xf>
    <xf numFmtId="0" fontId="2" fillId="0" borderId="43" xfId="0" applyFont="1" applyBorder="1" applyAlignment="1">
      <alignment horizontal="left" vertical="center" wrapText="1"/>
    </xf>
    <xf numFmtId="0" fontId="2" fillId="0" borderId="7" xfId="0" applyFont="1" applyBorder="1" applyAlignment="1">
      <alignment horizontal="left" vertical="top" wrapText="1"/>
    </xf>
    <xf numFmtId="0" fontId="6" fillId="0" borderId="15" xfId="0" applyFont="1" applyBorder="1" applyAlignment="1">
      <alignment horizontal="left" vertical="top" wrapText="1"/>
    </xf>
    <xf numFmtId="0" fontId="2" fillId="0" borderId="15" xfId="0" applyFont="1" applyBorder="1" applyAlignment="1">
      <alignment horizontal="left" vertical="top" wrapText="1"/>
    </xf>
    <xf numFmtId="0" fontId="2" fillId="0" borderId="34" xfId="0" applyFont="1" applyBorder="1" applyAlignment="1">
      <alignment horizontal="left" vertical="top" wrapText="1"/>
    </xf>
    <xf numFmtId="0" fontId="2" fillId="0" borderId="2" xfId="0" applyFont="1" applyBorder="1" applyAlignment="1">
      <alignment horizontal="left" vertical="top" wrapText="1"/>
    </xf>
    <xf numFmtId="9" fontId="2" fillId="0" borderId="3" xfId="0" applyNumberFormat="1" applyFont="1" applyBorder="1" applyAlignment="1">
      <alignment horizontal="left" vertical="center" wrapText="1"/>
    </xf>
    <xf numFmtId="0" fontId="2" fillId="0" borderId="4" xfId="0" applyFont="1" applyBorder="1" applyAlignment="1">
      <alignment horizontal="left" vertical="center" wrapText="1"/>
    </xf>
    <xf numFmtId="0" fontId="2" fillId="0" borderId="32" xfId="0" applyFont="1" applyBorder="1" applyAlignment="1">
      <alignment horizontal="left" vertical="top" wrapText="1"/>
    </xf>
    <xf numFmtId="0" fontId="6" fillId="0" borderId="8" xfId="0" applyFont="1" applyBorder="1" applyAlignment="1">
      <alignment horizontal="left" vertical="top" wrapText="1"/>
    </xf>
    <xf numFmtId="0" fontId="2" fillId="0" borderId="9" xfId="0" applyFont="1" applyBorder="1" applyAlignment="1">
      <alignment horizontal="left" vertical="top" wrapText="1"/>
    </xf>
    <xf numFmtId="9" fontId="2" fillId="0" borderId="1" xfId="1" applyFont="1" applyFill="1" applyBorder="1" applyAlignment="1">
      <alignment horizontal="left" vertical="center" wrapText="1"/>
    </xf>
    <xf numFmtId="0" fontId="2" fillId="0" borderId="12" xfId="0" applyFont="1" applyBorder="1" applyAlignment="1">
      <alignment horizontal="left" vertical="center" wrapText="1"/>
    </xf>
    <xf numFmtId="0" fontId="6" fillId="0" borderId="32" xfId="0" applyFont="1" applyBorder="1"/>
    <xf numFmtId="0" fontId="6" fillId="0" borderId="20" xfId="0" applyFont="1" applyBorder="1"/>
    <xf numFmtId="0" fontId="2" fillId="0" borderId="20" xfId="0" applyFont="1" applyBorder="1" applyAlignment="1">
      <alignment horizontal="left"/>
    </xf>
    <xf numFmtId="0" fontId="2" fillId="0" borderId="33" xfId="0" applyFont="1" applyBorder="1"/>
    <xf numFmtId="0" fontId="2" fillId="0" borderId="1" xfId="0" applyFont="1" applyBorder="1" applyAlignment="1">
      <alignment horizontal="left"/>
    </xf>
    <xf numFmtId="0" fontId="6" fillId="0" borderId="20" xfId="0" applyFont="1" applyBorder="1" applyAlignment="1">
      <alignment horizontal="left" vertical="center" wrapText="1"/>
    </xf>
    <xf numFmtId="9" fontId="2" fillId="0" borderId="20" xfId="0" applyNumberFormat="1" applyFont="1" applyBorder="1" applyAlignment="1">
      <alignment horizontal="left" vertical="center" wrapText="1"/>
    </xf>
    <xf numFmtId="0" fontId="2" fillId="0" borderId="20" xfId="0" applyFont="1" applyBorder="1" applyAlignment="1">
      <alignment vertical="top" wrapText="1"/>
    </xf>
    <xf numFmtId="0" fontId="2" fillId="0" borderId="33" xfId="0" applyFont="1" applyBorder="1" applyAlignment="1">
      <alignment horizontal="left" vertical="center" wrapText="1"/>
    </xf>
    <xf numFmtId="0" fontId="2" fillId="0" borderId="1" xfId="0" applyFont="1" applyBorder="1" applyAlignment="1">
      <alignment horizontal="left" vertical="center"/>
    </xf>
    <xf numFmtId="0" fontId="2" fillId="0" borderId="42" xfId="0" applyFont="1" applyBorder="1" applyAlignment="1">
      <alignment horizontal="left" vertical="center" wrapText="1"/>
    </xf>
    <xf numFmtId="0" fontId="2" fillId="0" borderId="30" xfId="0" applyFont="1" applyBorder="1" applyAlignment="1">
      <alignment horizontal="left" vertical="center"/>
    </xf>
    <xf numFmtId="0" fontId="2" fillId="0" borderId="11" xfId="0" applyFont="1" applyBorder="1" applyAlignment="1">
      <alignment horizontal="left"/>
    </xf>
    <xf numFmtId="0" fontId="2" fillId="0" borderId="3" xfId="0" applyFont="1" applyBorder="1" applyAlignment="1">
      <alignment horizontal="left"/>
    </xf>
    <xf numFmtId="0" fontId="2" fillId="0" borderId="8" xfId="0" applyFont="1" applyBorder="1" applyAlignment="1">
      <alignment horizontal="left"/>
    </xf>
    <xf numFmtId="0" fontId="2" fillId="0" borderId="1" xfId="0" applyFont="1" applyBorder="1" applyAlignment="1">
      <alignment horizontal="left" wrapText="1"/>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1" fillId="2" borderId="18"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6" fillId="2" borderId="65" xfId="0" applyFont="1" applyFill="1" applyBorder="1" applyAlignment="1">
      <alignment horizontal="left" vertical="center" wrapText="1"/>
    </xf>
    <xf numFmtId="0" fontId="2" fillId="0" borderId="66" xfId="0" applyFont="1" applyBorder="1" applyAlignment="1">
      <alignment horizontal="left" vertical="center" wrapText="1"/>
    </xf>
    <xf numFmtId="0" fontId="2" fillId="0" borderId="67" xfId="0" applyFont="1" applyBorder="1" applyAlignment="1">
      <alignment horizontal="left" vertical="center" wrapText="1"/>
    </xf>
    <xf numFmtId="0" fontId="6" fillId="2" borderId="17" xfId="0" applyFont="1" applyFill="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EE618-5249-42A2-811C-E3DBC2C24F9F}">
  <dimension ref="A2:A28"/>
  <sheetViews>
    <sheetView topLeftCell="A4" workbookViewId="0">
      <selection activeCell="M16" sqref="M16"/>
    </sheetView>
  </sheetViews>
  <sheetFormatPr defaultRowHeight="15"/>
  <sheetData>
    <row r="2" spans="1:1">
      <c r="A2" s="7" t="s">
        <v>0</v>
      </c>
    </row>
    <row r="3" spans="1:1">
      <c r="A3" s="7"/>
    </row>
    <row r="4" spans="1:1">
      <c r="A4" s="7" t="s">
        <v>1</v>
      </c>
    </row>
    <row r="5" spans="1:1">
      <c r="A5" s="7"/>
    </row>
    <row r="6" spans="1:1">
      <c r="A6" s="7" t="s">
        <v>2</v>
      </c>
    </row>
    <row r="7" spans="1:1">
      <c r="A7" s="7" t="s">
        <v>3</v>
      </c>
    </row>
    <row r="8" spans="1:1">
      <c r="A8" s="7" t="s">
        <v>4</v>
      </c>
    </row>
    <row r="9" spans="1:1">
      <c r="A9" s="8" t="s">
        <v>5</v>
      </c>
    </row>
    <row r="10" spans="1:1">
      <c r="A10" s="8" t="s">
        <v>6</v>
      </c>
    </row>
    <row r="11" spans="1:1">
      <c r="A11" s="9"/>
    </row>
    <row r="12" spans="1:1">
      <c r="A12" s="9" t="s">
        <v>7</v>
      </c>
    </row>
    <row r="14" spans="1:1">
      <c r="A14" t="s">
        <v>8</v>
      </c>
    </row>
    <row r="16" spans="1:1">
      <c r="A16" t="s">
        <v>9</v>
      </c>
    </row>
    <row r="18" spans="1:1">
      <c r="A18" t="s">
        <v>10</v>
      </c>
    </row>
    <row r="19" spans="1:1">
      <c r="A19" t="s">
        <v>11</v>
      </c>
    </row>
    <row r="20" spans="1:1">
      <c r="A20" t="s">
        <v>12</v>
      </c>
    </row>
    <row r="21" spans="1:1">
      <c r="A21" t="s">
        <v>13</v>
      </c>
    </row>
    <row r="22" spans="1:1">
      <c r="A22" t="s">
        <v>14</v>
      </c>
    </row>
    <row r="23" spans="1:1">
      <c r="A23" t="s">
        <v>15</v>
      </c>
    </row>
    <row r="24" spans="1:1">
      <c r="A24" t="s">
        <v>16</v>
      </c>
    </row>
    <row r="25" spans="1:1">
      <c r="A25" t="s">
        <v>17</v>
      </c>
    </row>
    <row r="26" spans="1:1">
      <c r="A26" t="s">
        <v>18</v>
      </c>
    </row>
    <row r="28" spans="1:1">
      <c r="A28" t="s">
        <v>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E5B7-BE16-4C33-851C-9F7E3FDC154F}">
  <sheetPr>
    <tabColor rgb="FF92D050"/>
  </sheetPr>
  <dimension ref="A1:AI88"/>
  <sheetViews>
    <sheetView zoomScale="65" zoomScaleNormal="65" workbookViewId="0">
      <pane xSplit="3" ySplit="2" topLeftCell="R3" activePane="bottomRight" state="frozen"/>
      <selection pane="bottomRight" activeCell="R8" sqref="R8"/>
      <selection pane="bottomLeft" activeCell="A3" sqref="A3"/>
      <selection pane="topRight" activeCell="C1" sqref="C1"/>
    </sheetView>
  </sheetViews>
  <sheetFormatPr defaultRowHeight="15"/>
  <cols>
    <col min="1" max="1" width="40.140625" style="4" customWidth="1"/>
    <col min="2" max="2" width="16" style="4" customWidth="1"/>
    <col min="3" max="3" width="42.85546875" style="4" customWidth="1"/>
    <col min="4" max="4" width="25.7109375" customWidth="1"/>
    <col min="5" max="5" width="16" customWidth="1"/>
    <col min="6" max="6" width="26.7109375" customWidth="1"/>
    <col min="7" max="7" width="19.7109375" customWidth="1"/>
    <col min="8" max="8" width="17.85546875" customWidth="1"/>
    <col min="9" max="9" width="18.140625" customWidth="1"/>
    <col min="10" max="10" width="23.28515625" customWidth="1"/>
    <col min="11" max="11" width="28.7109375" customWidth="1"/>
    <col min="12" max="12" width="30" customWidth="1"/>
    <col min="13" max="13" width="33.140625" customWidth="1"/>
    <col min="14" max="14" width="13.28515625" customWidth="1"/>
    <col min="15" max="15" width="26.42578125" customWidth="1"/>
    <col min="16" max="16" width="21.28515625" customWidth="1"/>
    <col min="17" max="17" width="35.85546875" customWidth="1"/>
    <col min="18" max="18" width="24.85546875" customWidth="1"/>
    <col min="19" max="19" width="23.140625" customWidth="1"/>
    <col min="20" max="20" width="29.85546875" hidden="1" customWidth="1"/>
    <col min="21" max="21" width="24.85546875" hidden="1" customWidth="1"/>
    <col min="22" max="22" width="20.85546875" hidden="1" customWidth="1"/>
    <col min="23" max="23" width="19.5703125" hidden="1" customWidth="1"/>
    <col min="24" max="24" width="20.7109375" hidden="1" customWidth="1"/>
    <col min="25" max="25" width="20" hidden="1" customWidth="1"/>
    <col min="26" max="26" width="21.28515625" hidden="1" customWidth="1"/>
    <col min="27" max="28" width="18.85546875" hidden="1" customWidth="1"/>
    <col min="29" max="29" width="19.140625" style="6" customWidth="1"/>
    <col min="30" max="30" width="18.28515625" customWidth="1"/>
    <col min="31" max="31" width="18.5703125" customWidth="1"/>
    <col min="32" max="32" width="17.5703125" customWidth="1"/>
  </cols>
  <sheetData>
    <row r="1" spans="1:35" ht="15.75" thickBot="1"/>
    <row r="2" spans="1:35" ht="59.25" customHeight="1" thickBot="1">
      <c r="A2" s="106" t="s">
        <v>20</v>
      </c>
      <c r="B2" s="106" t="s">
        <v>21</v>
      </c>
      <c r="C2" s="107" t="s">
        <v>22</v>
      </c>
      <c r="D2" s="108" t="s">
        <v>23</v>
      </c>
      <c r="E2" s="108" t="s">
        <v>24</v>
      </c>
      <c r="F2" s="108" t="s">
        <v>25</v>
      </c>
      <c r="G2" s="108" t="s">
        <v>26</v>
      </c>
      <c r="H2" s="108" t="s">
        <v>27</v>
      </c>
      <c r="I2" s="108" t="s">
        <v>28</v>
      </c>
      <c r="J2" s="108" t="s">
        <v>29</v>
      </c>
      <c r="K2" s="108" t="s">
        <v>30</v>
      </c>
      <c r="L2" s="108" t="s">
        <v>31</v>
      </c>
      <c r="M2" s="108" t="s">
        <v>32</v>
      </c>
      <c r="N2" s="108" t="s">
        <v>33</v>
      </c>
      <c r="O2" s="108" t="s">
        <v>34</v>
      </c>
      <c r="P2" s="108" t="s">
        <v>35</v>
      </c>
      <c r="Q2" s="108" t="s">
        <v>36</v>
      </c>
      <c r="R2" s="108" t="s">
        <v>37</v>
      </c>
      <c r="S2" s="108" t="s">
        <v>38</v>
      </c>
      <c r="T2" s="108" t="s">
        <v>39</v>
      </c>
      <c r="U2" s="108" t="s">
        <v>40</v>
      </c>
      <c r="V2" s="108" t="s">
        <v>41</v>
      </c>
      <c r="W2" s="108" t="s">
        <v>42</v>
      </c>
      <c r="X2" s="108" t="s">
        <v>43</v>
      </c>
      <c r="Y2" s="108" t="s">
        <v>44</v>
      </c>
      <c r="Z2" s="108" t="s">
        <v>45</v>
      </c>
      <c r="AA2" s="108" t="s">
        <v>46</v>
      </c>
      <c r="AB2" s="108" t="s">
        <v>47</v>
      </c>
      <c r="AC2" s="108" t="s">
        <v>48</v>
      </c>
      <c r="AD2" s="108" t="s">
        <v>49</v>
      </c>
      <c r="AE2" s="108" t="s">
        <v>50</v>
      </c>
      <c r="AF2" s="109" t="s">
        <v>51</v>
      </c>
      <c r="AG2" s="1"/>
      <c r="AH2" s="1"/>
      <c r="AI2" s="1"/>
    </row>
    <row r="3" spans="1:35" ht="45" customHeight="1">
      <c r="A3" s="257" t="s">
        <v>52</v>
      </c>
      <c r="B3" s="29" t="s">
        <v>53</v>
      </c>
      <c r="C3" s="103" t="s">
        <v>54</v>
      </c>
      <c r="D3" s="86" t="s">
        <v>55</v>
      </c>
      <c r="E3" s="86" t="s">
        <v>56</v>
      </c>
      <c r="F3" s="86" t="s">
        <v>57</v>
      </c>
      <c r="G3" s="86" t="s">
        <v>58</v>
      </c>
      <c r="H3" s="86" t="s">
        <v>58</v>
      </c>
      <c r="I3" s="86" t="s">
        <v>58</v>
      </c>
      <c r="J3" s="86" t="s">
        <v>59</v>
      </c>
      <c r="K3" s="86" t="s">
        <v>58</v>
      </c>
      <c r="L3" s="86" t="s">
        <v>58</v>
      </c>
      <c r="M3" s="86" t="s">
        <v>58</v>
      </c>
      <c r="N3" s="86" t="s">
        <v>60</v>
      </c>
      <c r="O3" s="86" t="s">
        <v>61</v>
      </c>
      <c r="P3" s="86" t="s">
        <v>58</v>
      </c>
      <c r="Q3" s="86" t="s">
        <v>62</v>
      </c>
      <c r="R3" s="86" t="s">
        <v>63</v>
      </c>
      <c r="S3" s="86" t="s">
        <v>58</v>
      </c>
      <c r="T3" s="81" t="s">
        <v>58</v>
      </c>
      <c r="U3" s="81">
        <v>2026</v>
      </c>
      <c r="V3" s="81" t="s">
        <v>64</v>
      </c>
      <c r="W3" s="81" t="s">
        <v>58</v>
      </c>
      <c r="X3" s="81" t="s">
        <v>58</v>
      </c>
      <c r="Y3" s="81" t="s">
        <v>58</v>
      </c>
      <c r="Z3" s="81" t="s">
        <v>65</v>
      </c>
      <c r="AA3" s="81" t="s">
        <v>58</v>
      </c>
      <c r="AB3" s="81" t="s">
        <v>58</v>
      </c>
      <c r="AC3" s="104" t="s">
        <v>66</v>
      </c>
      <c r="AD3" s="86" t="s">
        <v>67</v>
      </c>
      <c r="AE3" s="86" t="s">
        <v>68</v>
      </c>
      <c r="AF3" s="105" t="s">
        <v>69</v>
      </c>
      <c r="AG3">
        <f>1790000/34740</f>
        <v>51.525618883131834</v>
      </c>
      <c r="AI3" s="26"/>
    </row>
    <row r="4" spans="1:35" ht="66" customHeight="1">
      <c r="A4" s="257"/>
      <c r="B4" s="30" t="s">
        <v>53</v>
      </c>
      <c r="C4" s="22" t="s">
        <v>70</v>
      </c>
      <c r="D4" s="23" t="s">
        <v>55</v>
      </c>
      <c r="E4" s="23" t="s">
        <v>56</v>
      </c>
      <c r="F4" s="23" t="s">
        <v>71</v>
      </c>
      <c r="G4" s="23" t="s">
        <v>58</v>
      </c>
      <c r="H4" s="23" t="s">
        <v>58</v>
      </c>
      <c r="I4" s="23" t="s">
        <v>58</v>
      </c>
      <c r="J4" s="23" t="s">
        <v>72</v>
      </c>
      <c r="K4" s="23" t="s">
        <v>58</v>
      </c>
      <c r="L4" s="23" t="s">
        <v>58</v>
      </c>
      <c r="M4" s="23" t="s">
        <v>58</v>
      </c>
      <c r="N4" s="23" t="s">
        <v>60</v>
      </c>
      <c r="O4" s="23" t="s">
        <v>61</v>
      </c>
      <c r="P4" s="23" t="s">
        <v>58</v>
      </c>
      <c r="Q4" s="23" t="s">
        <v>73</v>
      </c>
      <c r="R4" s="23" t="s">
        <v>74</v>
      </c>
      <c r="S4" s="23" t="s">
        <v>58</v>
      </c>
      <c r="T4" s="14" t="s">
        <v>58</v>
      </c>
      <c r="U4" s="14">
        <v>2023</v>
      </c>
      <c r="V4" s="14" t="s">
        <v>75</v>
      </c>
      <c r="W4" s="14" t="s">
        <v>58</v>
      </c>
      <c r="X4" s="14" t="s">
        <v>58</v>
      </c>
      <c r="Y4" s="14" t="s">
        <v>58</v>
      </c>
      <c r="Z4" s="14" t="s">
        <v>76</v>
      </c>
      <c r="AA4" s="14" t="s">
        <v>58</v>
      </c>
      <c r="AB4" s="14" t="s">
        <v>58</v>
      </c>
      <c r="AC4" s="11" t="s">
        <v>77</v>
      </c>
      <c r="AD4" s="23" t="s">
        <v>78</v>
      </c>
      <c r="AE4" s="23" t="s">
        <v>79</v>
      </c>
      <c r="AF4" s="27" t="s">
        <v>80</v>
      </c>
      <c r="AG4">
        <f>0.7*43.07+0.3*71.44</f>
        <v>51.580999999999996</v>
      </c>
      <c r="AI4" s="26"/>
    </row>
    <row r="5" spans="1:35" ht="66" customHeight="1">
      <c r="A5" s="257"/>
      <c r="B5" s="29" t="s">
        <v>53</v>
      </c>
      <c r="C5" s="31" t="s">
        <v>81</v>
      </c>
      <c r="D5" s="23" t="s">
        <v>55</v>
      </c>
      <c r="E5" s="23" t="s">
        <v>56</v>
      </c>
      <c r="F5" s="82" t="s">
        <v>82</v>
      </c>
      <c r="G5" s="23" t="s">
        <v>58</v>
      </c>
      <c r="H5" s="23" t="s">
        <v>58</v>
      </c>
      <c r="I5" s="23" t="s">
        <v>58</v>
      </c>
      <c r="J5" s="23" t="s">
        <v>83</v>
      </c>
      <c r="K5" s="23" t="s">
        <v>58</v>
      </c>
      <c r="L5" s="23" t="s">
        <v>58</v>
      </c>
      <c r="M5" s="23" t="s">
        <v>58</v>
      </c>
      <c r="N5" s="23" t="s">
        <v>60</v>
      </c>
      <c r="O5" s="23" t="s">
        <v>61</v>
      </c>
      <c r="P5" s="23" t="s">
        <v>58</v>
      </c>
      <c r="Q5" s="23" t="s">
        <v>84</v>
      </c>
      <c r="R5" s="23" t="s">
        <v>85</v>
      </c>
      <c r="S5" s="23" t="s">
        <v>58</v>
      </c>
      <c r="T5" s="14"/>
      <c r="U5" s="14"/>
      <c r="V5" s="14"/>
      <c r="W5" s="14"/>
      <c r="X5" s="14"/>
      <c r="Y5" s="14"/>
      <c r="Z5" s="14"/>
      <c r="AA5" s="14"/>
      <c r="AB5" s="14"/>
      <c r="AC5" s="11" t="s">
        <v>86</v>
      </c>
      <c r="AD5" s="23" t="s">
        <v>87</v>
      </c>
      <c r="AE5" s="23" t="s">
        <v>88</v>
      </c>
      <c r="AF5" s="27" t="s">
        <v>89</v>
      </c>
      <c r="AI5" s="26"/>
    </row>
    <row r="6" spans="1:35" ht="71.25" customHeight="1">
      <c r="A6" s="257"/>
      <c r="B6" s="83" t="s">
        <v>90</v>
      </c>
      <c r="C6" s="84" t="s">
        <v>91</v>
      </c>
      <c r="D6" s="85" t="s">
        <v>92</v>
      </c>
      <c r="E6" s="23" t="s">
        <v>56</v>
      </c>
      <c r="F6" s="86" t="s">
        <v>93</v>
      </c>
      <c r="G6" s="23"/>
      <c r="H6" s="23"/>
      <c r="I6" s="23"/>
      <c r="J6" s="23"/>
      <c r="K6" s="23"/>
      <c r="L6" s="23"/>
      <c r="M6" s="23"/>
      <c r="N6" s="85" t="s">
        <v>94</v>
      </c>
      <c r="O6" s="23"/>
      <c r="P6" s="23"/>
      <c r="Q6" s="87" t="s">
        <v>95</v>
      </c>
      <c r="R6" s="23" t="s">
        <v>96</v>
      </c>
      <c r="S6" s="23"/>
      <c r="T6" s="23" t="s">
        <v>97</v>
      </c>
      <c r="U6" s="23">
        <v>2024</v>
      </c>
      <c r="V6" s="23" t="s">
        <v>98</v>
      </c>
      <c r="W6" s="23"/>
      <c r="X6" s="23"/>
      <c r="Y6" s="23"/>
      <c r="Z6" s="23"/>
      <c r="AA6" s="23"/>
      <c r="AB6" s="23"/>
      <c r="AC6" s="23" t="s">
        <v>99</v>
      </c>
      <c r="AD6" s="25"/>
      <c r="AE6" s="25"/>
      <c r="AF6" s="88"/>
    </row>
    <row r="7" spans="1:35" ht="71.25" customHeight="1">
      <c r="A7" s="257"/>
      <c r="B7" s="83" t="s">
        <v>100</v>
      </c>
      <c r="C7" s="24" t="s">
        <v>70</v>
      </c>
      <c r="D7" s="85" t="s">
        <v>101</v>
      </c>
      <c r="E7" s="23" t="s">
        <v>56</v>
      </c>
      <c r="F7" s="23" t="s">
        <v>102</v>
      </c>
      <c r="G7" s="23"/>
      <c r="H7" s="23"/>
      <c r="I7" s="23"/>
      <c r="J7" s="23"/>
      <c r="K7" s="23"/>
      <c r="L7" s="23"/>
      <c r="M7" s="23"/>
      <c r="N7" s="85" t="s">
        <v>103</v>
      </c>
      <c r="O7" s="23"/>
      <c r="P7" s="23"/>
      <c r="Q7" s="87" t="s">
        <v>104</v>
      </c>
      <c r="R7" s="25" t="s">
        <v>105</v>
      </c>
      <c r="S7" s="23"/>
      <c r="T7" s="89">
        <v>0.5</v>
      </c>
      <c r="U7" s="23"/>
      <c r="V7" s="23"/>
      <c r="W7" s="23"/>
      <c r="X7" s="23"/>
      <c r="Y7" s="23"/>
      <c r="Z7" s="23"/>
      <c r="AA7" s="23"/>
      <c r="AB7" s="23"/>
      <c r="AC7" s="23" t="s">
        <v>106</v>
      </c>
      <c r="AD7" s="25"/>
      <c r="AE7" s="25"/>
      <c r="AF7" s="88"/>
    </row>
    <row r="8" spans="1:35" ht="71.25" customHeight="1" thickBot="1">
      <c r="A8" s="257"/>
      <c r="B8" s="83" t="s">
        <v>100</v>
      </c>
      <c r="C8" s="24" t="s">
        <v>107</v>
      </c>
      <c r="D8" s="87" t="s">
        <v>108</v>
      </c>
      <c r="E8" s="25" t="s">
        <v>56</v>
      </c>
      <c r="F8" s="25" t="s">
        <v>109</v>
      </c>
      <c r="G8" s="25"/>
      <c r="H8" s="25"/>
      <c r="I8" s="25"/>
      <c r="J8" s="25"/>
      <c r="K8" s="25"/>
      <c r="L8" s="25"/>
      <c r="M8" s="25"/>
      <c r="N8" s="87" t="s">
        <v>103</v>
      </c>
      <c r="O8" s="25"/>
      <c r="P8" s="25"/>
      <c r="Q8" s="87" t="s">
        <v>110</v>
      </c>
      <c r="R8" s="25" t="s">
        <v>105</v>
      </c>
      <c r="S8" s="25"/>
      <c r="T8" s="90">
        <v>0.5</v>
      </c>
      <c r="U8" s="25"/>
      <c r="V8" s="25"/>
      <c r="W8" s="25"/>
      <c r="X8" s="25"/>
      <c r="Y8" s="25"/>
      <c r="Z8" s="25"/>
      <c r="AA8" s="25"/>
      <c r="AB8" s="25"/>
      <c r="AC8" s="25" t="s">
        <v>111</v>
      </c>
      <c r="AD8" s="25"/>
      <c r="AE8" s="25"/>
      <c r="AF8" s="88"/>
    </row>
    <row r="9" spans="1:35" ht="71.25" customHeight="1" thickBot="1">
      <c r="A9" s="80" t="s">
        <v>112</v>
      </c>
      <c r="B9" s="91" t="s">
        <v>53</v>
      </c>
      <c r="C9" s="92" t="s">
        <v>113</v>
      </c>
      <c r="D9" s="93" t="s">
        <v>114</v>
      </c>
      <c r="E9" s="93" t="s">
        <v>56</v>
      </c>
      <c r="F9" s="94" t="s">
        <v>115</v>
      </c>
      <c r="G9" s="94"/>
      <c r="H9" s="94"/>
      <c r="I9" s="94"/>
      <c r="J9" s="94"/>
      <c r="K9" s="94"/>
      <c r="L9" s="94"/>
      <c r="M9" s="94"/>
      <c r="N9" s="94" t="s">
        <v>116</v>
      </c>
      <c r="O9" s="94"/>
      <c r="P9" s="94"/>
      <c r="Q9" s="95" t="s">
        <v>117</v>
      </c>
      <c r="R9" s="94" t="s">
        <v>58</v>
      </c>
      <c r="S9" s="94"/>
      <c r="T9" s="94"/>
      <c r="U9" s="94"/>
      <c r="V9" s="94"/>
      <c r="W9" s="94"/>
      <c r="X9" s="94"/>
      <c r="Y9" s="94"/>
      <c r="Z9" s="94"/>
      <c r="AA9" s="94"/>
      <c r="AB9" s="94"/>
      <c r="AC9" s="96" t="s">
        <v>118</v>
      </c>
      <c r="AD9" s="94"/>
      <c r="AE9" s="94"/>
      <c r="AF9" s="97"/>
    </row>
    <row r="10" spans="1:35" ht="45.75" thickBot="1">
      <c r="A10" s="110" t="s">
        <v>119</v>
      </c>
      <c r="B10" s="91" t="s">
        <v>100</v>
      </c>
      <c r="C10" s="98" t="s">
        <v>120</v>
      </c>
      <c r="D10" s="93" t="s">
        <v>121</v>
      </c>
      <c r="E10" s="93" t="s">
        <v>56</v>
      </c>
      <c r="F10" s="99" t="s">
        <v>122</v>
      </c>
      <c r="G10" s="99"/>
      <c r="H10" s="99"/>
      <c r="I10" s="99"/>
      <c r="J10" s="99"/>
      <c r="K10" s="99"/>
      <c r="L10" s="99"/>
      <c r="M10" s="99"/>
      <c r="N10" s="93" t="s">
        <v>103</v>
      </c>
      <c r="O10" s="99"/>
      <c r="P10" s="99"/>
      <c r="Q10" s="93" t="s">
        <v>104</v>
      </c>
      <c r="R10" s="93" t="s">
        <v>123</v>
      </c>
      <c r="S10" s="99"/>
      <c r="T10" s="102">
        <v>0.5</v>
      </c>
      <c r="U10" s="99"/>
      <c r="V10" s="99"/>
      <c r="W10" s="99"/>
      <c r="X10" s="99"/>
      <c r="Y10" s="99"/>
      <c r="Z10" s="99"/>
      <c r="AA10" s="99"/>
      <c r="AB10" s="99"/>
      <c r="AC10" s="99" t="s">
        <v>106</v>
      </c>
      <c r="AD10" s="99"/>
      <c r="AE10" s="99"/>
      <c r="AF10" s="101"/>
    </row>
    <row r="11" spans="1:35" ht="102" customHeight="1" thickBot="1">
      <c r="A11" s="110" t="s">
        <v>124</v>
      </c>
      <c r="B11" s="91" t="s">
        <v>100</v>
      </c>
      <c r="C11" s="98" t="s">
        <v>125</v>
      </c>
      <c r="D11" s="99" t="s">
        <v>126</v>
      </c>
      <c r="E11" s="99" t="s">
        <v>56</v>
      </c>
      <c r="F11" s="99" t="s">
        <v>127</v>
      </c>
      <c r="G11" s="99"/>
      <c r="H11" s="99"/>
      <c r="I11" s="99"/>
      <c r="J11" s="99"/>
      <c r="K11" s="99"/>
      <c r="L11" s="99"/>
      <c r="M11" s="99"/>
      <c r="N11" s="99" t="s">
        <v>94</v>
      </c>
      <c r="O11" s="99"/>
      <c r="P11" s="99"/>
      <c r="Q11" s="99" t="s">
        <v>104</v>
      </c>
      <c r="R11" s="99" t="s">
        <v>128</v>
      </c>
      <c r="S11" s="99"/>
      <c r="T11" s="100">
        <v>0.5</v>
      </c>
      <c r="U11" s="99"/>
      <c r="V11" s="99"/>
      <c r="W11" s="99"/>
      <c r="X11" s="99"/>
      <c r="Y11" s="99"/>
      <c r="Z11" s="99"/>
      <c r="AA11" s="99"/>
      <c r="AB11" s="93"/>
      <c r="AC11" s="99" t="s">
        <v>129</v>
      </c>
      <c r="AD11" s="99"/>
      <c r="AE11" s="99"/>
      <c r="AF11" s="101"/>
    </row>
    <row r="12" spans="1:35">
      <c r="A12" s="258" t="s">
        <v>130</v>
      </c>
      <c r="B12" s="38"/>
      <c r="C12" s="39" t="s">
        <v>131</v>
      </c>
      <c r="D12" s="15"/>
      <c r="E12" s="15"/>
      <c r="F12" s="15" t="s">
        <v>132</v>
      </c>
      <c r="G12" s="15"/>
      <c r="H12" s="15"/>
      <c r="I12" s="15"/>
      <c r="J12" s="15"/>
      <c r="K12" s="15"/>
      <c r="L12" s="15"/>
      <c r="M12" s="15"/>
      <c r="N12" s="15" t="s">
        <v>133</v>
      </c>
      <c r="O12" s="15"/>
      <c r="P12" s="15"/>
      <c r="Q12" s="15"/>
      <c r="R12" s="15"/>
      <c r="S12" s="15"/>
      <c r="T12" s="15"/>
      <c r="U12" s="15"/>
      <c r="V12" s="15"/>
      <c r="W12" s="15"/>
      <c r="X12" s="15"/>
      <c r="Y12" s="15"/>
      <c r="Z12" s="15"/>
      <c r="AA12" s="15"/>
      <c r="AB12" s="15"/>
      <c r="AC12" s="15" t="s">
        <v>134</v>
      </c>
      <c r="AD12" s="15"/>
      <c r="AE12" s="15"/>
      <c r="AF12" s="72"/>
    </row>
    <row r="13" spans="1:35">
      <c r="A13" s="257"/>
      <c r="B13" s="32"/>
      <c r="C13" s="33" t="s">
        <v>135</v>
      </c>
      <c r="D13" s="16"/>
      <c r="E13" s="16"/>
      <c r="F13" s="16" t="s">
        <v>136</v>
      </c>
      <c r="G13" s="16"/>
      <c r="H13" s="16"/>
      <c r="I13" s="16"/>
      <c r="J13" s="16"/>
      <c r="K13" s="16"/>
      <c r="L13" s="16"/>
      <c r="M13" s="16"/>
      <c r="N13" s="16" t="s">
        <v>116</v>
      </c>
      <c r="O13" s="16"/>
      <c r="P13" s="16"/>
      <c r="Q13" s="16"/>
      <c r="R13" s="16"/>
      <c r="S13" s="16"/>
      <c r="T13" s="16"/>
      <c r="U13" s="16"/>
      <c r="V13" s="16"/>
      <c r="W13" s="16"/>
      <c r="X13" s="16"/>
      <c r="Y13" s="16"/>
      <c r="Z13" s="16"/>
      <c r="AA13" s="16"/>
      <c r="AB13" s="16"/>
      <c r="AC13" s="16" t="s">
        <v>137</v>
      </c>
      <c r="AD13" s="16"/>
      <c r="AE13" s="16"/>
      <c r="AF13" s="61"/>
    </row>
    <row r="14" spans="1:35">
      <c r="A14" s="257"/>
      <c r="B14" s="32"/>
      <c r="C14" s="33" t="s">
        <v>138</v>
      </c>
      <c r="D14" s="16"/>
      <c r="E14" s="16"/>
      <c r="F14" s="16" t="s">
        <v>139</v>
      </c>
      <c r="G14" s="16"/>
      <c r="H14" s="16"/>
      <c r="I14" s="16"/>
      <c r="J14" s="16"/>
      <c r="K14" s="16"/>
      <c r="L14" s="16"/>
      <c r="M14" s="16"/>
      <c r="N14" s="16" t="s">
        <v>116</v>
      </c>
      <c r="O14" s="16"/>
      <c r="P14" s="16"/>
      <c r="Q14" s="16"/>
      <c r="R14" s="16"/>
      <c r="S14" s="16"/>
      <c r="T14" s="16"/>
      <c r="U14" s="16"/>
      <c r="V14" s="16"/>
      <c r="W14" s="16"/>
      <c r="X14" s="16"/>
      <c r="Y14" s="16"/>
      <c r="Z14" s="16"/>
      <c r="AA14" s="16"/>
      <c r="AB14" s="16"/>
      <c r="AC14" s="16" t="s">
        <v>140</v>
      </c>
      <c r="AD14" s="16"/>
      <c r="AE14" s="16"/>
      <c r="AF14" s="61"/>
    </row>
    <row r="15" spans="1:35">
      <c r="A15" s="257"/>
      <c r="B15" s="32"/>
      <c r="C15" s="33" t="s">
        <v>141</v>
      </c>
      <c r="D15" s="16"/>
      <c r="E15" s="16"/>
      <c r="F15" s="16" t="s">
        <v>142</v>
      </c>
      <c r="G15" s="16"/>
      <c r="H15" s="16"/>
      <c r="I15" s="16"/>
      <c r="J15" s="16"/>
      <c r="K15" s="16"/>
      <c r="L15" s="16"/>
      <c r="M15" s="16"/>
      <c r="N15" s="16" t="s">
        <v>133</v>
      </c>
      <c r="O15" s="16"/>
      <c r="P15" s="16"/>
      <c r="Q15" s="16"/>
      <c r="R15" s="16"/>
      <c r="S15" s="16"/>
      <c r="T15" s="16"/>
      <c r="U15" s="16"/>
      <c r="V15" s="16"/>
      <c r="W15" s="16"/>
      <c r="X15" s="16"/>
      <c r="Y15" s="16"/>
      <c r="Z15" s="16"/>
      <c r="AA15" s="16"/>
      <c r="AB15" s="16"/>
      <c r="AC15" s="16" t="s">
        <v>143</v>
      </c>
      <c r="AD15" s="16"/>
      <c r="AE15" s="16"/>
      <c r="AF15" s="61"/>
    </row>
    <row r="16" spans="1:35">
      <c r="A16" s="257"/>
      <c r="B16" s="32"/>
      <c r="C16" s="33" t="s">
        <v>144</v>
      </c>
      <c r="D16" s="16"/>
      <c r="E16" s="16"/>
      <c r="F16" s="16" t="s">
        <v>145</v>
      </c>
      <c r="G16" s="16"/>
      <c r="H16" s="16"/>
      <c r="I16" s="16"/>
      <c r="J16" s="16"/>
      <c r="K16" s="16"/>
      <c r="L16" s="16"/>
      <c r="M16" s="16"/>
      <c r="N16" s="16" t="s">
        <v>116</v>
      </c>
      <c r="O16" s="16"/>
      <c r="P16" s="16"/>
      <c r="Q16" s="16"/>
      <c r="R16" s="16"/>
      <c r="S16" s="16"/>
      <c r="T16" s="16"/>
      <c r="U16" s="16"/>
      <c r="V16" s="16"/>
      <c r="W16" s="16"/>
      <c r="X16" s="16"/>
      <c r="Y16" s="16"/>
      <c r="Z16" s="16"/>
      <c r="AA16" s="16"/>
      <c r="AB16" s="16"/>
      <c r="AC16" s="16" t="s">
        <v>146</v>
      </c>
      <c r="AD16" s="16"/>
      <c r="AE16" s="16"/>
      <c r="AF16" s="61"/>
    </row>
    <row r="17" spans="1:32" ht="15.75" thickBot="1">
      <c r="A17" s="259"/>
      <c r="B17" s="34"/>
      <c r="C17" s="35" t="s">
        <v>147</v>
      </c>
      <c r="D17" s="36"/>
      <c r="E17" s="36"/>
      <c r="F17" s="36" t="s">
        <v>148</v>
      </c>
      <c r="G17" s="36"/>
      <c r="H17" s="36"/>
      <c r="I17" s="36"/>
      <c r="J17" s="36"/>
      <c r="K17" s="36"/>
      <c r="L17" s="36"/>
      <c r="M17" s="36"/>
      <c r="N17" s="36" t="s">
        <v>116</v>
      </c>
      <c r="O17" s="36"/>
      <c r="P17" s="36"/>
      <c r="Q17" s="36"/>
      <c r="R17" s="36"/>
      <c r="S17" s="36"/>
      <c r="T17" s="36"/>
      <c r="U17" s="36"/>
      <c r="V17" s="36"/>
      <c r="W17" s="36"/>
      <c r="X17" s="36"/>
      <c r="Y17" s="36"/>
      <c r="Z17" s="36"/>
      <c r="AA17" s="36"/>
      <c r="AB17" s="36"/>
      <c r="AC17" s="36" t="s">
        <v>149</v>
      </c>
      <c r="AD17" s="36"/>
      <c r="AE17" s="36"/>
      <c r="AF17" s="74"/>
    </row>
    <row r="18" spans="1:32">
      <c r="A18" s="258" t="s">
        <v>124</v>
      </c>
      <c r="B18" s="37"/>
      <c r="C18" s="33" t="s">
        <v>150</v>
      </c>
      <c r="D18" s="16"/>
      <c r="E18" s="16"/>
      <c r="F18" s="16" t="s">
        <v>151</v>
      </c>
      <c r="G18" s="16"/>
      <c r="H18" s="16"/>
      <c r="I18" s="16"/>
      <c r="J18" s="16"/>
      <c r="K18" s="16"/>
      <c r="L18" s="16"/>
      <c r="M18" s="16"/>
      <c r="N18" s="16" t="s">
        <v>152</v>
      </c>
      <c r="O18" s="16"/>
      <c r="P18" s="16"/>
      <c r="Q18" s="16"/>
      <c r="R18" s="16"/>
      <c r="S18" s="16"/>
      <c r="T18" s="16"/>
      <c r="U18" s="16"/>
      <c r="V18" s="16"/>
      <c r="W18" s="16"/>
      <c r="X18" s="16"/>
      <c r="Y18" s="16"/>
      <c r="Z18" s="16"/>
      <c r="AA18" s="16"/>
      <c r="AB18" s="16"/>
      <c r="AC18" s="16" t="s">
        <v>153</v>
      </c>
      <c r="AD18" s="16"/>
      <c r="AE18" s="16"/>
      <c r="AF18" s="61"/>
    </row>
    <row r="19" spans="1:32">
      <c r="A19" s="257"/>
      <c r="B19" s="38"/>
      <c r="C19" s="39" t="s">
        <v>154</v>
      </c>
      <c r="D19" s="16"/>
      <c r="E19" s="15"/>
      <c r="F19" s="15" t="s">
        <v>155</v>
      </c>
      <c r="G19" s="15"/>
      <c r="H19" s="15"/>
      <c r="I19" s="15"/>
      <c r="J19" s="15"/>
      <c r="K19" s="15"/>
      <c r="L19" s="15"/>
      <c r="M19" s="15"/>
      <c r="N19" s="15" t="s">
        <v>116</v>
      </c>
      <c r="O19" s="15"/>
      <c r="P19" s="15"/>
      <c r="Q19" s="15"/>
      <c r="R19" s="15"/>
      <c r="S19" s="15"/>
      <c r="T19" s="15"/>
      <c r="U19" s="15"/>
      <c r="V19" s="15"/>
      <c r="W19" s="15"/>
      <c r="X19" s="15"/>
      <c r="Y19" s="15"/>
      <c r="Z19" s="15"/>
      <c r="AA19" s="15"/>
      <c r="AB19" s="15"/>
      <c r="AC19" s="15" t="s">
        <v>156</v>
      </c>
      <c r="AD19" s="15"/>
      <c r="AE19" s="15"/>
      <c r="AF19" s="72"/>
    </row>
    <row r="20" spans="1:32">
      <c r="A20" s="257"/>
      <c r="B20" s="32"/>
      <c r="C20" s="33" t="s">
        <v>157</v>
      </c>
      <c r="D20" s="16"/>
      <c r="E20" s="16"/>
      <c r="F20" s="16" t="s">
        <v>158</v>
      </c>
      <c r="G20" s="16"/>
      <c r="H20" s="16"/>
      <c r="I20" s="16"/>
      <c r="J20" s="16"/>
      <c r="K20" s="16"/>
      <c r="L20" s="16"/>
      <c r="M20" s="16"/>
      <c r="N20" s="16" t="s">
        <v>116</v>
      </c>
      <c r="O20" s="16"/>
      <c r="P20" s="16"/>
      <c r="Q20" s="16"/>
      <c r="R20" s="16"/>
      <c r="S20" s="16"/>
      <c r="T20" s="16"/>
      <c r="U20" s="16"/>
      <c r="V20" s="16"/>
      <c r="W20" s="16"/>
      <c r="X20" s="16"/>
      <c r="Y20" s="16"/>
      <c r="Z20" s="16"/>
      <c r="AA20" s="16"/>
      <c r="AB20" s="16"/>
      <c r="AC20" s="16" t="s">
        <v>153</v>
      </c>
      <c r="AD20" s="16"/>
      <c r="AE20" s="16"/>
      <c r="AF20" s="61"/>
    </row>
    <row r="21" spans="1:32">
      <c r="A21" s="257"/>
      <c r="B21" s="32"/>
      <c r="C21" s="33" t="s">
        <v>159</v>
      </c>
      <c r="D21" s="16"/>
      <c r="E21" s="16"/>
      <c r="F21" s="16" t="s">
        <v>160</v>
      </c>
      <c r="G21" s="16"/>
      <c r="H21" s="16"/>
      <c r="I21" s="16"/>
      <c r="J21" s="16"/>
      <c r="K21" s="16"/>
      <c r="L21" s="16"/>
      <c r="M21" s="16"/>
      <c r="N21" s="16" t="s">
        <v>116</v>
      </c>
      <c r="O21" s="16"/>
      <c r="P21" s="16"/>
      <c r="Q21" s="16"/>
      <c r="R21" s="16"/>
      <c r="S21" s="16"/>
      <c r="T21" s="16"/>
      <c r="U21" s="16"/>
      <c r="V21" s="16"/>
      <c r="W21" s="16"/>
      <c r="X21" s="16"/>
      <c r="Y21" s="16"/>
      <c r="Z21" s="16"/>
      <c r="AA21" s="16"/>
      <c r="AB21" s="16"/>
      <c r="AC21" s="16" t="s">
        <v>161</v>
      </c>
      <c r="AD21" s="16"/>
      <c r="AE21" s="16"/>
      <c r="AF21" s="61"/>
    </row>
    <row r="22" spans="1:32">
      <c r="A22" s="257"/>
      <c r="B22" s="32"/>
      <c r="C22" s="33" t="s">
        <v>162</v>
      </c>
      <c r="D22" s="16"/>
      <c r="E22" s="16"/>
      <c r="F22" s="16" t="s">
        <v>163</v>
      </c>
      <c r="G22" s="16"/>
      <c r="H22" s="16"/>
      <c r="I22" s="16"/>
      <c r="J22" s="16"/>
      <c r="K22" s="16"/>
      <c r="L22" s="16"/>
      <c r="M22" s="16"/>
      <c r="N22" s="16" t="s">
        <v>116</v>
      </c>
      <c r="O22" s="16"/>
      <c r="P22" s="16"/>
      <c r="Q22" s="16"/>
      <c r="R22" s="16"/>
      <c r="S22" s="16"/>
      <c r="T22" s="16"/>
      <c r="U22" s="16"/>
      <c r="V22" s="16"/>
      <c r="W22" s="16"/>
      <c r="X22" s="16"/>
      <c r="Y22" s="16"/>
      <c r="Z22" s="16"/>
      <c r="AA22" s="16"/>
      <c r="AB22" s="16"/>
      <c r="AC22" s="16" t="s">
        <v>153</v>
      </c>
      <c r="AD22" s="16"/>
      <c r="AE22" s="16"/>
      <c r="AF22" s="61"/>
    </row>
    <row r="23" spans="1:32">
      <c r="A23" s="257"/>
      <c r="B23" s="32"/>
      <c r="C23" s="33" t="s">
        <v>164</v>
      </c>
      <c r="D23" s="16"/>
      <c r="E23" s="16"/>
      <c r="F23" s="16" t="s">
        <v>165</v>
      </c>
      <c r="G23" s="16"/>
      <c r="H23" s="16"/>
      <c r="I23" s="16"/>
      <c r="J23" s="16"/>
      <c r="K23" s="16"/>
      <c r="L23" s="16"/>
      <c r="M23" s="16"/>
      <c r="N23" s="16" t="s">
        <v>116</v>
      </c>
      <c r="O23" s="16"/>
      <c r="P23" s="16"/>
      <c r="Q23" s="16"/>
      <c r="R23" s="16"/>
      <c r="S23" s="16"/>
      <c r="T23" s="16"/>
      <c r="U23" s="16"/>
      <c r="V23" s="16"/>
      <c r="W23" s="16"/>
      <c r="X23" s="16"/>
      <c r="Y23" s="16"/>
      <c r="Z23" s="16"/>
      <c r="AA23" s="16"/>
      <c r="AB23" s="16"/>
      <c r="AC23" s="16" t="s">
        <v>166</v>
      </c>
      <c r="AD23" s="16"/>
      <c r="AE23" s="16"/>
      <c r="AF23" s="61"/>
    </row>
    <row r="24" spans="1:32" ht="15.75" thickBot="1">
      <c r="A24" s="259"/>
      <c r="B24" s="34"/>
      <c r="C24" s="40" t="s">
        <v>167</v>
      </c>
      <c r="D24" s="17"/>
      <c r="E24" s="17"/>
      <c r="F24" s="17" t="s">
        <v>168</v>
      </c>
      <c r="G24" s="17"/>
      <c r="H24" s="17"/>
      <c r="I24" s="17"/>
      <c r="J24" s="17"/>
      <c r="K24" s="17"/>
      <c r="L24" s="17"/>
      <c r="M24" s="17"/>
      <c r="N24" s="17" t="s">
        <v>116</v>
      </c>
      <c r="O24" s="17"/>
      <c r="P24" s="17"/>
      <c r="Q24" s="17"/>
      <c r="R24" s="17"/>
      <c r="S24" s="17"/>
      <c r="T24" s="17"/>
      <c r="U24" s="17"/>
      <c r="V24" s="17"/>
      <c r="W24" s="17"/>
      <c r="X24" s="17"/>
      <c r="Y24" s="17"/>
      <c r="Z24" s="17"/>
      <c r="AA24" s="17"/>
      <c r="AB24" s="17"/>
      <c r="AC24" s="17" t="s">
        <v>169</v>
      </c>
      <c r="AD24" s="17"/>
      <c r="AE24" s="17"/>
      <c r="AF24" s="75"/>
    </row>
    <row r="25" spans="1:32">
      <c r="A25" s="253" t="s">
        <v>170</v>
      </c>
      <c r="B25" s="41"/>
      <c r="C25" s="42" t="s">
        <v>171</v>
      </c>
      <c r="D25" s="43"/>
      <c r="E25" s="43"/>
      <c r="F25" s="43" t="s">
        <v>172</v>
      </c>
      <c r="G25" s="43"/>
      <c r="H25" s="43"/>
      <c r="I25" s="43"/>
      <c r="J25" s="43"/>
      <c r="K25" s="43"/>
      <c r="L25" s="43"/>
      <c r="M25" s="43"/>
      <c r="N25" s="43" t="s">
        <v>116</v>
      </c>
      <c r="O25" s="43"/>
      <c r="P25" s="43"/>
      <c r="Q25" s="43"/>
      <c r="R25" s="43"/>
      <c r="S25" s="43"/>
      <c r="T25" s="43"/>
      <c r="U25" s="43"/>
      <c r="V25" s="43"/>
      <c r="W25" s="43"/>
      <c r="X25" s="43"/>
      <c r="Y25" s="43"/>
      <c r="Z25" s="43"/>
      <c r="AA25" s="43"/>
      <c r="AB25" s="43"/>
      <c r="AC25" s="18" t="s">
        <v>173</v>
      </c>
      <c r="AD25" s="43"/>
      <c r="AE25" s="43"/>
      <c r="AF25" s="76"/>
    </row>
    <row r="26" spans="1:32">
      <c r="A26" s="254"/>
      <c r="B26" s="44"/>
      <c r="C26" s="3" t="s">
        <v>174</v>
      </c>
      <c r="D26" s="16"/>
      <c r="E26" s="2"/>
      <c r="F26" s="2" t="s">
        <v>175</v>
      </c>
      <c r="G26" s="2"/>
      <c r="H26" s="2"/>
      <c r="I26" s="2"/>
      <c r="J26" s="2"/>
      <c r="K26" s="2"/>
      <c r="L26" s="2"/>
      <c r="M26" s="2"/>
      <c r="N26" s="2" t="s">
        <v>116</v>
      </c>
      <c r="O26" s="2"/>
      <c r="P26" s="2"/>
      <c r="Q26" s="2"/>
      <c r="R26" s="2"/>
      <c r="S26" s="2"/>
      <c r="T26" s="2"/>
      <c r="U26" s="2"/>
      <c r="V26" s="2"/>
      <c r="W26" s="2"/>
      <c r="X26" s="2"/>
      <c r="Y26" s="2"/>
      <c r="Z26" s="2"/>
      <c r="AA26" s="2"/>
      <c r="AB26" s="2"/>
      <c r="AC26" s="19" t="s">
        <v>176</v>
      </c>
      <c r="AD26" s="2"/>
      <c r="AE26" s="2"/>
      <c r="AF26" s="53"/>
    </row>
    <row r="27" spans="1:32">
      <c r="A27" s="254"/>
      <c r="B27" s="44"/>
      <c r="C27" s="3" t="s">
        <v>177</v>
      </c>
      <c r="D27" s="16"/>
      <c r="E27" s="2"/>
      <c r="F27" s="2" t="s">
        <v>178</v>
      </c>
      <c r="G27" s="2"/>
      <c r="H27" s="2"/>
      <c r="I27" s="2"/>
      <c r="J27" s="2"/>
      <c r="K27" s="2"/>
      <c r="L27" s="2"/>
      <c r="M27" s="2"/>
      <c r="N27" s="2" t="s">
        <v>116</v>
      </c>
      <c r="O27" s="2"/>
      <c r="P27" s="2"/>
      <c r="Q27" s="2"/>
      <c r="R27" s="2"/>
      <c r="S27" s="2"/>
      <c r="T27" s="2"/>
      <c r="U27" s="2"/>
      <c r="V27" s="2"/>
      <c r="W27" s="2"/>
      <c r="X27" s="2"/>
      <c r="Y27" s="2"/>
      <c r="Z27" s="2"/>
      <c r="AA27" s="2"/>
      <c r="AB27" s="2"/>
      <c r="AC27" s="19" t="s">
        <v>156</v>
      </c>
      <c r="AD27" s="2"/>
      <c r="AE27" s="2"/>
      <c r="AF27" s="53"/>
    </row>
    <row r="28" spans="1:32">
      <c r="A28" s="254"/>
      <c r="B28" s="44"/>
      <c r="C28" s="3" t="s">
        <v>179</v>
      </c>
      <c r="D28" s="16"/>
      <c r="E28" s="2"/>
      <c r="F28" s="2" t="s">
        <v>180</v>
      </c>
      <c r="G28" s="2"/>
      <c r="H28" s="2"/>
      <c r="I28" s="2"/>
      <c r="J28" s="2"/>
      <c r="K28" s="2"/>
      <c r="L28" s="2"/>
      <c r="M28" s="2"/>
      <c r="N28" s="2" t="s">
        <v>116</v>
      </c>
      <c r="O28" s="2"/>
      <c r="P28" s="2"/>
      <c r="Q28" s="2"/>
      <c r="R28" s="2"/>
      <c r="S28" s="2"/>
      <c r="T28" s="2"/>
      <c r="U28" s="2"/>
      <c r="V28" s="2"/>
      <c r="W28" s="2"/>
      <c r="X28" s="2"/>
      <c r="Y28" s="2"/>
      <c r="Z28" s="2"/>
      <c r="AA28" s="2"/>
      <c r="AB28" s="2"/>
      <c r="AC28" s="19" t="s">
        <v>181</v>
      </c>
      <c r="AD28" s="2"/>
      <c r="AE28" s="2"/>
      <c r="AF28" s="53"/>
    </row>
    <row r="29" spans="1:32">
      <c r="A29" s="254"/>
      <c r="B29" s="44"/>
      <c r="C29" s="3" t="s">
        <v>182</v>
      </c>
      <c r="D29" s="16"/>
      <c r="E29" s="2"/>
      <c r="F29" s="2" t="s">
        <v>183</v>
      </c>
      <c r="G29" s="2"/>
      <c r="H29" s="2"/>
      <c r="I29" s="2"/>
      <c r="J29" s="2"/>
      <c r="K29" s="2"/>
      <c r="L29" s="2"/>
      <c r="M29" s="2"/>
      <c r="N29" s="2" t="s">
        <v>116</v>
      </c>
      <c r="O29" s="2"/>
      <c r="P29" s="2"/>
      <c r="Q29" s="2"/>
      <c r="R29" s="2"/>
      <c r="S29" s="2"/>
      <c r="T29" s="2"/>
      <c r="U29" s="2"/>
      <c r="V29" s="2"/>
      <c r="W29" s="2"/>
      <c r="X29" s="2"/>
      <c r="Y29" s="2"/>
      <c r="Z29" s="2"/>
      <c r="AA29" s="2"/>
      <c r="AB29" s="2"/>
      <c r="AC29" s="19" t="s">
        <v>184</v>
      </c>
      <c r="AD29" s="2"/>
      <c r="AE29" s="2"/>
      <c r="AF29" s="53"/>
    </row>
    <row r="30" spans="1:32">
      <c r="A30" s="254"/>
      <c r="B30" s="44"/>
      <c r="C30" s="3" t="s">
        <v>185</v>
      </c>
      <c r="D30" s="16"/>
      <c r="E30" s="2"/>
      <c r="F30" s="2" t="s">
        <v>186</v>
      </c>
      <c r="G30" s="2"/>
      <c r="H30" s="2"/>
      <c r="I30" s="2"/>
      <c r="J30" s="2"/>
      <c r="K30" s="2"/>
      <c r="L30" s="2"/>
      <c r="M30" s="2"/>
      <c r="N30" s="2" t="s">
        <v>116</v>
      </c>
      <c r="O30" s="2"/>
      <c r="P30" s="2"/>
      <c r="Q30" s="2"/>
      <c r="R30" s="2"/>
      <c r="S30" s="2"/>
      <c r="T30" s="2"/>
      <c r="U30" s="2"/>
      <c r="V30" s="2"/>
      <c r="W30" s="2"/>
      <c r="X30" s="2"/>
      <c r="Y30" s="2"/>
      <c r="Z30" s="2"/>
      <c r="AA30" s="2"/>
      <c r="AB30" s="2"/>
      <c r="AC30" s="19" t="s">
        <v>187</v>
      </c>
      <c r="AD30" s="2"/>
      <c r="AE30" s="2"/>
      <c r="AF30" s="53"/>
    </row>
    <row r="31" spans="1:32">
      <c r="A31" s="254"/>
      <c r="B31" s="44"/>
      <c r="C31" s="3" t="s">
        <v>188</v>
      </c>
      <c r="D31" s="16"/>
      <c r="E31" s="2"/>
      <c r="F31" s="2" t="s">
        <v>189</v>
      </c>
      <c r="G31" s="2"/>
      <c r="H31" s="2"/>
      <c r="I31" s="2"/>
      <c r="J31" s="2"/>
      <c r="K31" s="2"/>
      <c r="L31" s="2"/>
      <c r="M31" s="2"/>
      <c r="N31" s="2" t="s">
        <v>116</v>
      </c>
      <c r="O31" s="2"/>
      <c r="P31" s="2"/>
      <c r="Q31" s="2"/>
      <c r="R31" s="2"/>
      <c r="S31" s="2"/>
      <c r="T31" s="2"/>
      <c r="U31" s="2"/>
      <c r="V31" s="2"/>
      <c r="W31" s="2"/>
      <c r="X31" s="2"/>
      <c r="Y31" s="2"/>
      <c r="Z31" s="2"/>
      <c r="AA31" s="2"/>
      <c r="AB31" s="2"/>
      <c r="AC31" s="19" t="s">
        <v>184</v>
      </c>
      <c r="AD31" s="2"/>
      <c r="AE31" s="2"/>
      <c r="AF31" s="53"/>
    </row>
    <row r="32" spans="1:32">
      <c r="A32" s="254"/>
      <c r="B32" s="44"/>
      <c r="C32" s="3" t="s">
        <v>190</v>
      </c>
      <c r="D32" s="16"/>
      <c r="E32" s="2"/>
      <c r="F32" s="2" t="s">
        <v>191</v>
      </c>
      <c r="G32" s="2"/>
      <c r="H32" s="2"/>
      <c r="I32" s="2"/>
      <c r="J32" s="2"/>
      <c r="K32" s="2"/>
      <c r="L32" s="2"/>
      <c r="M32" s="2"/>
      <c r="N32" s="2" t="s">
        <v>116</v>
      </c>
      <c r="O32" s="2"/>
      <c r="P32" s="2"/>
      <c r="Q32" s="2"/>
      <c r="R32" s="2"/>
      <c r="S32" s="2"/>
      <c r="T32" s="2"/>
      <c r="U32" s="2"/>
      <c r="V32" s="2"/>
      <c r="W32" s="2"/>
      <c r="X32" s="2"/>
      <c r="Y32" s="2"/>
      <c r="Z32" s="2"/>
      <c r="AA32" s="2"/>
      <c r="AB32" s="2"/>
      <c r="AC32" s="19" t="s">
        <v>192</v>
      </c>
      <c r="AD32" s="2"/>
      <c r="AE32" s="2"/>
      <c r="AF32" s="53"/>
    </row>
    <row r="33" spans="1:32">
      <c r="A33" s="254"/>
      <c r="B33" s="44"/>
      <c r="C33" s="3" t="s">
        <v>193</v>
      </c>
      <c r="D33" s="16"/>
      <c r="E33" s="2"/>
      <c r="F33" s="2" t="s">
        <v>194</v>
      </c>
      <c r="G33" s="2"/>
      <c r="H33" s="2"/>
      <c r="I33" s="2"/>
      <c r="J33" s="2"/>
      <c r="K33" s="2"/>
      <c r="L33" s="2"/>
      <c r="M33" s="2"/>
      <c r="N33" s="2" t="s">
        <v>116</v>
      </c>
      <c r="O33" s="2"/>
      <c r="P33" s="2"/>
      <c r="Q33" s="2"/>
      <c r="R33" s="2"/>
      <c r="S33" s="2"/>
      <c r="T33" s="2"/>
      <c r="U33" s="2"/>
      <c r="V33" s="2"/>
      <c r="W33" s="2"/>
      <c r="X33" s="2"/>
      <c r="Y33" s="2"/>
      <c r="Z33" s="2"/>
      <c r="AA33" s="2"/>
      <c r="AB33" s="2"/>
      <c r="AC33" s="19" t="s">
        <v>195</v>
      </c>
      <c r="AD33" s="2"/>
      <c r="AE33" s="2"/>
      <c r="AF33" s="53"/>
    </row>
    <row r="34" spans="1:32">
      <c r="A34" s="254"/>
      <c r="B34" s="44"/>
      <c r="C34" s="3" t="s">
        <v>196</v>
      </c>
      <c r="D34" s="16"/>
      <c r="E34" s="2"/>
      <c r="F34" s="2" t="s">
        <v>197</v>
      </c>
      <c r="G34" s="2"/>
      <c r="H34" s="2"/>
      <c r="I34" s="2"/>
      <c r="J34" s="2"/>
      <c r="K34" s="2"/>
      <c r="L34" s="2"/>
      <c r="M34" s="2"/>
      <c r="N34" s="2" t="s">
        <v>116</v>
      </c>
      <c r="O34" s="2"/>
      <c r="P34" s="2"/>
      <c r="Q34" s="2"/>
      <c r="R34" s="2"/>
      <c r="S34" s="2"/>
      <c r="T34" s="2"/>
      <c r="U34" s="2"/>
      <c r="V34" s="2"/>
      <c r="W34" s="2"/>
      <c r="X34" s="2"/>
      <c r="Y34" s="2"/>
      <c r="Z34" s="2"/>
      <c r="AA34" s="2"/>
      <c r="AB34" s="2"/>
      <c r="AC34" s="19" t="s">
        <v>149</v>
      </c>
      <c r="AD34" s="2"/>
      <c r="AE34" s="2"/>
      <c r="AF34" s="53"/>
    </row>
    <row r="35" spans="1:32">
      <c r="A35" s="254"/>
      <c r="B35" s="44"/>
      <c r="C35" s="3" t="s">
        <v>198</v>
      </c>
      <c r="D35" s="16"/>
      <c r="E35" s="2"/>
      <c r="F35" s="2" t="s">
        <v>199</v>
      </c>
      <c r="G35" s="2"/>
      <c r="H35" s="2"/>
      <c r="I35" s="2"/>
      <c r="J35" s="2"/>
      <c r="K35" s="2"/>
      <c r="L35" s="2"/>
      <c r="M35" s="2"/>
      <c r="N35" s="2" t="s">
        <v>116</v>
      </c>
      <c r="O35" s="2"/>
      <c r="P35" s="2"/>
      <c r="Q35" s="2"/>
      <c r="R35" s="2"/>
      <c r="S35" s="2"/>
      <c r="T35" s="2"/>
      <c r="U35" s="2"/>
      <c r="V35" s="2"/>
      <c r="W35" s="2"/>
      <c r="X35" s="2"/>
      <c r="Y35" s="2"/>
      <c r="Z35" s="2"/>
      <c r="AA35" s="2"/>
      <c r="AB35" s="2"/>
      <c r="AC35" s="19" t="s">
        <v>143</v>
      </c>
      <c r="AD35" s="2"/>
      <c r="AE35" s="2"/>
      <c r="AF35" s="53"/>
    </row>
    <row r="36" spans="1:32">
      <c r="A36" s="254"/>
      <c r="B36" s="44"/>
      <c r="C36" s="3" t="s">
        <v>200</v>
      </c>
      <c r="D36" s="16"/>
      <c r="E36" s="2"/>
      <c r="F36" s="2" t="s">
        <v>201</v>
      </c>
      <c r="G36" s="2"/>
      <c r="H36" s="2"/>
      <c r="I36" s="2"/>
      <c r="J36" s="2"/>
      <c r="K36" s="2"/>
      <c r="L36" s="2"/>
      <c r="M36" s="2"/>
      <c r="N36" s="2" t="s">
        <v>133</v>
      </c>
      <c r="O36" s="2"/>
      <c r="P36" s="2"/>
      <c r="Q36" s="2"/>
      <c r="R36" s="2"/>
      <c r="S36" s="2"/>
      <c r="T36" s="2"/>
      <c r="U36" s="2"/>
      <c r="V36" s="2"/>
      <c r="W36" s="2"/>
      <c r="X36" s="2"/>
      <c r="Y36" s="2"/>
      <c r="Z36" s="2"/>
      <c r="AA36" s="2"/>
      <c r="AB36" s="2"/>
      <c r="AC36" s="19" t="s">
        <v>202</v>
      </c>
      <c r="AD36" s="2"/>
      <c r="AE36" s="2"/>
      <c r="AF36" s="53"/>
    </row>
    <row r="37" spans="1:32">
      <c r="A37" s="254"/>
      <c r="B37" s="44"/>
      <c r="C37" s="3" t="s">
        <v>203</v>
      </c>
      <c r="D37" s="16"/>
      <c r="E37" s="2"/>
      <c r="F37" s="2" t="s">
        <v>204</v>
      </c>
      <c r="G37" s="2"/>
      <c r="H37" s="2"/>
      <c r="I37" s="2"/>
      <c r="J37" s="2"/>
      <c r="K37" s="2"/>
      <c r="L37" s="2"/>
      <c r="M37" s="2"/>
      <c r="N37" s="2" t="s">
        <v>116</v>
      </c>
      <c r="O37" s="2"/>
      <c r="P37" s="2"/>
      <c r="Q37" s="2"/>
      <c r="R37" s="2"/>
      <c r="S37" s="2"/>
      <c r="T37" s="2"/>
      <c r="U37" s="2"/>
      <c r="V37" s="2"/>
      <c r="W37" s="2"/>
      <c r="X37" s="2"/>
      <c r="Y37" s="2"/>
      <c r="Z37" s="2"/>
      <c r="AA37" s="2"/>
      <c r="AB37" s="2"/>
      <c r="AC37" s="19" t="s">
        <v>134</v>
      </c>
      <c r="AD37" s="2"/>
      <c r="AE37" s="2"/>
      <c r="AF37" s="53"/>
    </row>
    <row r="38" spans="1:32">
      <c r="A38" s="254"/>
      <c r="B38" s="44"/>
      <c r="C38" s="3" t="s">
        <v>205</v>
      </c>
      <c r="D38" s="16"/>
      <c r="E38" s="2"/>
      <c r="F38" s="2" t="s">
        <v>206</v>
      </c>
      <c r="G38" s="2"/>
      <c r="H38" s="2"/>
      <c r="I38" s="2"/>
      <c r="J38" s="2"/>
      <c r="K38" s="2"/>
      <c r="L38" s="2"/>
      <c r="M38" s="2"/>
      <c r="N38" s="2" t="s">
        <v>116</v>
      </c>
      <c r="O38" s="2"/>
      <c r="P38" s="2"/>
      <c r="Q38" s="2"/>
      <c r="R38" s="2"/>
      <c r="S38" s="2"/>
      <c r="T38" s="2"/>
      <c r="U38" s="2"/>
      <c r="V38" s="2"/>
      <c r="W38" s="2"/>
      <c r="X38" s="2"/>
      <c r="Y38" s="2"/>
      <c r="Z38" s="2"/>
      <c r="AA38" s="2"/>
      <c r="AB38" s="2"/>
      <c r="AC38" s="19" t="s">
        <v>134</v>
      </c>
      <c r="AD38" s="2"/>
      <c r="AE38" s="2"/>
      <c r="AF38" s="53"/>
    </row>
    <row r="39" spans="1:32">
      <c r="A39" s="254"/>
      <c r="B39" s="44"/>
      <c r="C39" s="3" t="s">
        <v>207</v>
      </c>
      <c r="D39" s="16"/>
      <c r="E39" s="2"/>
      <c r="F39" s="2" t="s">
        <v>208</v>
      </c>
      <c r="G39" s="2"/>
      <c r="H39" s="2"/>
      <c r="I39" s="2"/>
      <c r="J39" s="2"/>
      <c r="K39" s="2"/>
      <c r="L39" s="2"/>
      <c r="M39" s="2"/>
      <c r="N39" s="2" t="s">
        <v>116</v>
      </c>
      <c r="O39" s="2"/>
      <c r="P39" s="2"/>
      <c r="Q39" s="2"/>
      <c r="R39" s="2"/>
      <c r="S39" s="2"/>
      <c r="T39" s="2"/>
      <c r="U39" s="2"/>
      <c r="V39" s="2"/>
      <c r="W39" s="2"/>
      <c r="X39" s="2"/>
      <c r="Y39" s="2"/>
      <c r="Z39" s="2"/>
      <c r="AA39" s="2"/>
      <c r="AB39" s="2"/>
      <c r="AC39" s="19" t="s">
        <v>209</v>
      </c>
      <c r="AD39" s="2"/>
      <c r="AE39" s="2"/>
      <c r="AF39" s="53"/>
    </row>
    <row r="40" spans="1:32">
      <c r="A40" s="254"/>
      <c r="B40" s="44"/>
      <c r="C40" s="3" t="s">
        <v>210</v>
      </c>
      <c r="D40" s="16"/>
      <c r="E40" s="2"/>
      <c r="F40" s="2" t="s">
        <v>211</v>
      </c>
      <c r="G40" s="2"/>
      <c r="H40" s="2"/>
      <c r="I40" s="2"/>
      <c r="J40" s="2"/>
      <c r="K40" s="2"/>
      <c r="L40" s="2"/>
      <c r="M40" s="2"/>
      <c r="N40" s="2" t="s">
        <v>116</v>
      </c>
      <c r="O40" s="2"/>
      <c r="P40" s="2"/>
      <c r="Q40" s="2"/>
      <c r="R40" s="2"/>
      <c r="S40" s="2"/>
      <c r="T40" s="2"/>
      <c r="U40" s="2"/>
      <c r="V40" s="2"/>
      <c r="W40" s="2"/>
      <c r="X40" s="2"/>
      <c r="Y40" s="2"/>
      <c r="Z40" s="2"/>
      <c r="AA40" s="2"/>
      <c r="AB40" s="2"/>
      <c r="AC40" s="19" t="s">
        <v>192</v>
      </c>
      <c r="AD40" s="2"/>
      <c r="AE40" s="2"/>
      <c r="AF40" s="53"/>
    </row>
    <row r="41" spans="1:32">
      <c r="A41" s="254"/>
      <c r="B41" s="44"/>
      <c r="C41" s="3" t="s">
        <v>212</v>
      </c>
      <c r="D41" s="16"/>
      <c r="E41" s="2"/>
      <c r="F41" s="2" t="s">
        <v>213</v>
      </c>
      <c r="G41" s="2"/>
      <c r="H41" s="2"/>
      <c r="I41" s="2"/>
      <c r="J41" s="2"/>
      <c r="K41" s="2"/>
      <c r="L41" s="2"/>
      <c r="M41" s="2"/>
      <c r="N41" s="2" t="s">
        <v>116</v>
      </c>
      <c r="O41" s="2"/>
      <c r="P41" s="2"/>
      <c r="Q41" s="2"/>
      <c r="R41" s="2"/>
      <c r="S41" s="2"/>
      <c r="T41" s="2"/>
      <c r="U41" s="2"/>
      <c r="V41" s="2"/>
      <c r="W41" s="2"/>
      <c r="X41" s="2"/>
      <c r="Y41" s="2"/>
      <c r="Z41" s="2"/>
      <c r="AA41" s="2"/>
      <c r="AB41" s="2"/>
      <c r="AC41" s="19" t="s">
        <v>184</v>
      </c>
      <c r="AD41" s="2"/>
      <c r="AE41" s="2"/>
      <c r="AF41" s="53"/>
    </row>
    <row r="42" spans="1:32" ht="15.75" thickBot="1">
      <c r="A42" s="254"/>
      <c r="B42" s="45"/>
      <c r="C42" s="46" t="s">
        <v>214</v>
      </c>
      <c r="D42" s="47"/>
      <c r="E42" s="48"/>
      <c r="F42" s="48" t="s">
        <v>215</v>
      </c>
      <c r="G42" s="48"/>
      <c r="H42" s="48"/>
      <c r="I42" s="48"/>
      <c r="J42" s="48"/>
      <c r="K42" s="48"/>
      <c r="L42" s="48"/>
      <c r="M42" s="48"/>
      <c r="N42" s="48" t="s">
        <v>116</v>
      </c>
      <c r="O42" s="48"/>
      <c r="P42" s="48"/>
      <c r="Q42" s="48"/>
      <c r="R42" s="48"/>
      <c r="S42" s="48"/>
      <c r="T42" s="48"/>
      <c r="U42" s="48"/>
      <c r="V42" s="48"/>
      <c r="W42" s="48"/>
      <c r="X42" s="48"/>
      <c r="Y42" s="48"/>
      <c r="Z42" s="48"/>
      <c r="AA42" s="48"/>
      <c r="AB42" s="48"/>
      <c r="AC42" s="28" t="s">
        <v>146</v>
      </c>
      <c r="AD42" s="48"/>
      <c r="AE42" s="48"/>
      <c r="AF42" s="77"/>
    </row>
    <row r="43" spans="1:32">
      <c r="A43" s="253" t="s">
        <v>216</v>
      </c>
      <c r="B43" s="41"/>
      <c r="C43" s="49" t="s">
        <v>217</v>
      </c>
      <c r="D43" s="50"/>
      <c r="E43" s="51"/>
      <c r="F43" s="51" t="s">
        <v>218</v>
      </c>
      <c r="G43" s="51"/>
      <c r="H43" s="51"/>
      <c r="I43" s="51"/>
      <c r="J43" s="51"/>
      <c r="K43" s="51"/>
      <c r="L43" s="51"/>
      <c r="M43" s="51"/>
      <c r="N43" s="51" t="s">
        <v>116</v>
      </c>
      <c r="O43" s="51"/>
      <c r="P43" s="51"/>
      <c r="Q43" s="51"/>
      <c r="R43" s="51"/>
      <c r="S43" s="51"/>
      <c r="T43" s="51"/>
      <c r="U43" s="51"/>
      <c r="V43" s="51"/>
      <c r="W43" s="51"/>
      <c r="X43" s="51"/>
      <c r="Y43" s="51"/>
      <c r="Z43" s="51"/>
      <c r="AA43" s="51"/>
      <c r="AB43" s="51"/>
      <c r="AC43" s="21" t="s">
        <v>219</v>
      </c>
      <c r="AD43" s="51"/>
      <c r="AE43" s="51"/>
      <c r="AF43" s="52"/>
    </row>
    <row r="44" spans="1:32">
      <c r="A44" s="255"/>
      <c r="B44" s="44"/>
      <c r="C44" s="3" t="s">
        <v>220</v>
      </c>
      <c r="D44" s="16"/>
      <c r="E44" s="2"/>
      <c r="F44" s="2" t="s">
        <v>221</v>
      </c>
      <c r="G44" s="2"/>
      <c r="H44" s="2"/>
      <c r="I44" s="2"/>
      <c r="J44" s="2"/>
      <c r="K44" s="2"/>
      <c r="L44" s="2"/>
      <c r="M44" s="2"/>
      <c r="N44" s="2" t="s">
        <v>116</v>
      </c>
      <c r="O44" s="2"/>
      <c r="P44" s="2"/>
      <c r="Q44" s="2"/>
      <c r="R44" s="2"/>
      <c r="S44" s="2"/>
      <c r="T44" s="2"/>
      <c r="U44" s="2"/>
      <c r="V44" s="2"/>
      <c r="W44" s="2"/>
      <c r="X44" s="2"/>
      <c r="Y44" s="2"/>
      <c r="Z44" s="2"/>
      <c r="AA44" s="2"/>
      <c r="AB44" s="2"/>
      <c r="AC44" s="19" t="s">
        <v>222</v>
      </c>
      <c r="AD44" s="2"/>
      <c r="AE44" s="2"/>
      <c r="AF44" s="53"/>
    </row>
    <row r="45" spans="1:32" ht="15.75" thickBot="1">
      <c r="A45" s="256"/>
      <c r="B45" s="71"/>
      <c r="C45" s="54" t="s">
        <v>223</v>
      </c>
      <c r="D45" s="55"/>
      <c r="E45" s="56"/>
      <c r="F45" s="56" t="s">
        <v>224</v>
      </c>
      <c r="G45" s="56"/>
      <c r="H45" s="56"/>
      <c r="I45" s="56"/>
      <c r="J45" s="56"/>
      <c r="K45" s="56"/>
      <c r="L45" s="56"/>
      <c r="M45" s="56"/>
      <c r="N45" s="56" t="s">
        <v>116</v>
      </c>
      <c r="O45" s="56"/>
      <c r="P45" s="56"/>
      <c r="Q45" s="56"/>
      <c r="R45" s="56"/>
      <c r="S45" s="56"/>
      <c r="T45" s="56"/>
      <c r="U45" s="56"/>
      <c r="V45" s="56"/>
      <c r="W45" s="56"/>
      <c r="X45" s="56"/>
      <c r="Y45" s="56"/>
      <c r="Z45" s="56"/>
      <c r="AA45" s="56"/>
      <c r="AB45" s="56"/>
      <c r="AC45" s="20" t="s">
        <v>225</v>
      </c>
      <c r="AD45" s="56"/>
      <c r="AE45" s="56"/>
      <c r="AF45" s="57"/>
    </row>
    <row r="46" spans="1:32">
      <c r="A46" s="253" t="s">
        <v>112</v>
      </c>
      <c r="B46" s="41"/>
      <c r="C46" s="49" t="s">
        <v>226</v>
      </c>
      <c r="D46" s="50"/>
      <c r="E46" s="51"/>
      <c r="F46" s="51" t="s">
        <v>227</v>
      </c>
      <c r="G46" s="51"/>
      <c r="H46" s="51"/>
      <c r="I46" s="51"/>
      <c r="J46" s="51"/>
      <c r="K46" s="51"/>
      <c r="L46" s="51"/>
      <c r="M46" s="51"/>
      <c r="N46" s="51" t="s">
        <v>116</v>
      </c>
      <c r="O46" s="51"/>
      <c r="P46" s="51"/>
      <c r="Q46" s="51"/>
      <c r="R46" s="51"/>
      <c r="S46" s="51"/>
      <c r="T46" s="51"/>
      <c r="U46" s="51"/>
      <c r="V46" s="51"/>
      <c r="W46" s="51"/>
      <c r="X46" s="51"/>
      <c r="Y46" s="51"/>
      <c r="Z46" s="51"/>
      <c r="AA46" s="51"/>
      <c r="AB46" s="51"/>
      <c r="AC46" s="21" t="s">
        <v>161</v>
      </c>
      <c r="AD46" s="51"/>
      <c r="AE46" s="51"/>
      <c r="AF46" s="52"/>
    </row>
    <row r="47" spans="1:32">
      <c r="A47" s="254"/>
      <c r="B47" s="44"/>
      <c r="C47" s="3" t="s">
        <v>228</v>
      </c>
      <c r="D47" s="16"/>
      <c r="E47" s="2"/>
      <c r="F47" s="2" t="s">
        <v>229</v>
      </c>
      <c r="G47" s="2"/>
      <c r="H47" s="2"/>
      <c r="I47" s="2"/>
      <c r="J47" s="2"/>
      <c r="K47" s="2"/>
      <c r="L47" s="2"/>
      <c r="M47" s="2"/>
      <c r="N47" s="2" t="s">
        <v>116</v>
      </c>
      <c r="O47" s="2"/>
      <c r="P47" s="2"/>
      <c r="Q47" s="2"/>
      <c r="R47" s="2"/>
      <c r="S47" s="2"/>
      <c r="T47" s="2"/>
      <c r="U47" s="2"/>
      <c r="V47" s="2"/>
      <c r="W47" s="2"/>
      <c r="X47" s="2"/>
      <c r="Y47" s="2"/>
      <c r="Z47" s="2"/>
      <c r="AA47" s="2"/>
      <c r="AB47" s="2"/>
      <c r="AC47" s="19" t="s">
        <v>230</v>
      </c>
      <c r="AD47" s="2"/>
      <c r="AE47" s="2"/>
      <c r="AF47" s="53"/>
    </row>
    <row r="48" spans="1:32">
      <c r="A48" s="254"/>
      <c r="B48" s="44"/>
      <c r="C48" s="3" t="s">
        <v>231</v>
      </c>
      <c r="D48" s="16"/>
      <c r="E48" s="2"/>
      <c r="F48" s="2" t="s">
        <v>232</v>
      </c>
      <c r="G48" s="2"/>
      <c r="H48" s="2"/>
      <c r="I48" s="2"/>
      <c r="J48" s="2"/>
      <c r="K48" s="2"/>
      <c r="L48" s="2"/>
      <c r="M48" s="2"/>
      <c r="N48" s="2" t="s">
        <v>116</v>
      </c>
      <c r="O48" s="2"/>
      <c r="P48" s="2"/>
      <c r="Q48" s="2"/>
      <c r="R48" s="2"/>
      <c r="S48" s="2"/>
      <c r="T48" s="2"/>
      <c r="U48" s="2"/>
      <c r="V48" s="2"/>
      <c r="W48" s="2"/>
      <c r="X48" s="2"/>
      <c r="Y48" s="2"/>
      <c r="Z48" s="2"/>
      <c r="AA48" s="2"/>
      <c r="AB48" s="2"/>
      <c r="AC48" s="19" t="s">
        <v>161</v>
      </c>
      <c r="AD48" s="2"/>
      <c r="AE48" s="2"/>
      <c r="AF48" s="53"/>
    </row>
    <row r="49" spans="1:32" ht="15.75" thickBot="1">
      <c r="A49" s="254"/>
      <c r="B49" s="44"/>
      <c r="C49" s="3" t="s">
        <v>233</v>
      </c>
      <c r="D49" s="16"/>
      <c r="E49" s="2"/>
      <c r="F49" s="2" t="s">
        <v>234</v>
      </c>
      <c r="G49" s="2"/>
      <c r="H49" s="2"/>
      <c r="I49" s="2"/>
      <c r="J49" s="2"/>
      <c r="K49" s="2"/>
      <c r="L49" s="2"/>
      <c r="M49" s="2"/>
      <c r="N49" s="2" t="s">
        <v>116</v>
      </c>
      <c r="O49" s="2"/>
      <c r="P49" s="2"/>
      <c r="Q49" s="2"/>
      <c r="R49" s="2"/>
      <c r="S49" s="2"/>
      <c r="T49" s="2"/>
      <c r="U49" s="2"/>
      <c r="V49" s="2"/>
      <c r="W49" s="2"/>
      <c r="X49" s="2"/>
      <c r="Y49" s="2"/>
      <c r="Z49" s="2"/>
      <c r="AA49" s="2"/>
      <c r="AB49" s="2"/>
      <c r="AC49" s="19" t="s">
        <v>225</v>
      </c>
      <c r="AD49" s="2"/>
      <c r="AE49" s="2"/>
      <c r="AF49" s="53"/>
    </row>
    <row r="50" spans="1:32">
      <c r="A50" s="253" t="s">
        <v>235</v>
      </c>
      <c r="B50" s="58"/>
      <c r="C50" s="59" t="s">
        <v>236</v>
      </c>
      <c r="D50" s="50"/>
      <c r="E50" s="50"/>
      <c r="F50" s="50" t="s">
        <v>237</v>
      </c>
      <c r="G50" s="50"/>
      <c r="H50" s="50"/>
      <c r="I50" s="50"/>
      <c r="J50" s="50"/>
      <c r="K50" s="50"/>
      <c r="L50" s="50"/>
      <c r="M50" s="50"/>
      <c r="N50" s="50" t="s">
        <v>133</v>
      </c>
      <c r="O50" s="50"/>
      <c r="P50" s="50"/>
      <c r="Q50" s="50"/>
      <c r="R50" s="50"/>
      <c r="S50" s="50"/>
      <c r="T50" s="50"/>
      <c r="U50" s="50"/>
      <c r="V50" s="50"/>
      <c r="W50" s="50"/>
      <c r="X50" s="50"/>
      <c r="Y50" s="50"/>
      <c r="Z50" s="50"/>
      <c r="AA50" s="50"/>
      <c r="AB50" s="50"/>
      <c r="AC50" s="50" t="s">
        <v>153</v>
      </c>
      <c r="AD50" s="50"/>
      <c r="AE50" s="50"/>
      <c r="AF50" s="60"/>
    </row>
    <row r="51" spans="1:32">
      <c r="A51" s="254"/>
      <c r="B51" s="38"/>
      <c r="C51" s="39" t="s">
        <v>238</v>
      </c>
      <c r="D51" s="15"/>
      <c r="E51" s="15"/>
      <c r="F51" s="73" t="s">
        <v>239</v>
      </c>
      <c r="G51" s="15"/>
      <c r="H51" s="15"/>
      <c r="I51" s="15"/>
      <c r="J51" s="15"/>
      <c r="K51" s="15"/>
      <c r="L51" s="15"/>
      <c r="M51" s="15"/>
      <c r="N51" s="15" t="s">
        <v>116</v>
      </c>
      <c r="O51" s="15"/>
      <c r="P51" s="15"/>
      <c r="Q51" s="15"/>
      <c r="R51" s="15"/>
      <c r="S51" s="15"/>
      <c r="T51" s="15"/>
      <c r="U51" s="15"/>
      <c r="V51" s="15"/>
      <c r="W51" s="15"/>
      <c r="X51" s="15"/>
      <c r="Y51" s="15"/>
      <c r="Z51" s="15"/>
      <c r="AA51" s="15"/>
      <c r="AB51" s="15"/>
      <c r="AC51" s="15" t="s">
        <v>225</v>
      </c>
      <c r="AD51" s="15"/>
      <c r="AE51" s="15"/>
      <c r="AF51" s="72"/>
    </row>
    <row r="52" spans="1:32">
      <c r="A52" s="255"/>
      <c r="B52" s="32"/>
      <c r="C52" s="33" t="s">
        <v>240</v>
      </c>
      <c r="D52" s="16"/>
      <c r="E52" s="16"/>
      <c r="F52" s="16" t="s">
        <v>241</v>
      </c>
      <c r="G52" s="16"/>
      <c r="H52" s="16"/>
      <c r="I52" s="16"/>
      <c r="J52" s="16"/>
      <c r="K52" s="16"/>
      <c r="L52" s="16"/>
      <c r="M52" s="16"/>
      <c r="N52" s="2" t="s">
        <v>133</v>
      </c>
      <c r="O52" s="16"/>
      <c r="P52" s="16"/>
      <c r="Q52" s="16"/>
      <c r="R52" s="16"/>
      <c r="S52" s="16"/>
      <c r="T52" s="16"/>
      <c r="U52" s="16"/>
      <c r="V52" s="16"/>
      <c r="W52" s="16"/>
      <c r="X52" s="16"/>
      <c r="Y52" s="16"/>
      <c r="Z52" s="16"/>
      <c r="AA52" s="16"/>
      <c r="AB52" s="16"/>
      <c r="AC52" s="16" t="s">
        <v>153</v>
      </c>
      <c r="AD52" s="16"/>
      <c r="AE52" s="16"/>
      <c r="AF52" s="61"/>
    </row>
    <row r="53" spans="1:32">
      <c r="A53" s="255"/>
      <c r="B53" s="32"/>
      <c r="C53" s="33" t="s">
        <v>242</v>
      </c>
      <c r="D53" s="16"/>
      <c r="E53" s="16"/>
      <c r="F53" s="16" t="s">
        <v>243</v>
      </c>
      <c r="G53" s="16"/>
      <c r="H53" s="16"/>
      <c r="I53" s="16"/>
      <c r="J53" s="16"/>
      <c r="K53" s="16"/>
      <c r="L53" s="16"/>
      <c r="M53" s="16"/>
      <c r="N53" s="2" t="s">
        <v>133</v>
      </c>
      <c r="O53" s="16"/>
      <c r="P53" s="16"/>
      <c r="Q53" s="16"/>
      <c r="R53" s="16"/>
      <c r="S53" s="16"/>
      <c r="T53" s="16"/>
      <c r="U53" s="16"/>
      <c r="V53" s="16"/>
      <c r="W53" s="16"/>
      <c r="X53" s="16"/>
      <c r="Y53" s="16"/>
      <c r="Z53" s="16"/>
      <c r="AA53" s="16"/>
      <c r="AB53" s="16"/>
      <c r="AC53" s="16" t="s">
        <v>244</v>
      </c>
      <c r="AD53" s="16"/>
      <c r="AE53" s="16"/>
      <c r="AF53" s="61"/>
    </row>
    <row r="54" spans="1:32">
      <c r="A54" s="255"/>
      <c r="B54" s="32"/>
      <c r="C54" s="33" t="s">
        <v>245</v>
      </c>
      <c r="D54" s="16"/>
      <c r="E54" s="16"/>
      <c r="F54" s="16" t="s">
        <v>246</v>
      </c>
      <c r="G54" s="16"/>
      <c r="H54" s="16"/>
      <c r="I54" s="16"/>
      <c r="J54" s="16"/>
      <c r="K54" s="16"/>
      <c r="L54" s="16"/>
      <c r="M54" s="16"/>
      <c r="N54" s="16" t="s">
        <v>133</v>
      </c>
      <c r="O54" s="16"/>
      <c r="P54" s="16"/>
      <c r="Q54" s="16"/>
      <c r="R54" s="16"/>
      <c r="S54" s="16"/>
      <c r="T54" s="16"/>
      <c r="U54" s="16"/>
      <c r="V54" s="16"/>
      <c r="W54" s="16"/>
      <c r="X54" s="16"/>
      <c r="Y54" s="16"/>
      <c r="Z54" s="16"/>
      <c r="AA54" s="16"/>
      <c r="AB54" s="16"/>
      <c r="AC54" s="16" t="s">
        <v>153</v>
      </c>
      <c r="AD54" s="16"/>
      <c r="AE54" s="16"/>
      <c r="AF54" s="61"/>
    </row>
    <row r="55" spans="1:32">
      <c r="A55" s="255"/>
      <c r="B55" s="32"/>
      <c r="C55" s="46" t="s">
        <v>247</v>
      </c>
      <c r="D55" s="78"/>
      <c r="E55" s="78"/>
      <c r="F55" s="64" t="s">
        <v>248</v>
      </c>
      <c r="G55" s="78"/>
      <c r="H55" s="78"/>
      <c r="I55" s="78"/>
      <c r="J55" s="78"/>
      <c r="K55" s="78"/>
      <c r="L55" s="78"/>
      <c r="M55" s="78"/>
      <c r="N55" s="16" t="s">
        <v>133</v>
      </c>
      <c r="O55" s="78"/>
      <c r="P55" s="78"/>
      <c r="Q55" s="78"/>
      <c r="R55" s="78"/>
      <c r="S55" s="78"/>
      <c r="T55" s="78"/>
      <c r="U55" s="78"/>
      <c r="V55" s="78"/>
      <c r="W55" s="78"/>
      <c r="X55" s="78"/>
      <c r="Y55" s="78"/>
      <c r="Z55" s="78"/>
      <c r="AA55" s="78"/>
      <c r="AB55" s="78"/>
      <c r="AC55" s="78" t="s">
        <v>143</v>
      </c>
      <c r="AD55" s="78"/>
      <c r="AE55" s="78"/>
      <c r="AF55" s="79"/>
    </row>
    <row r="56" spans="1:32">
      <c r="A56" s="255"/>
      <c r="B56" s="62"/>
      <c r="C56" s="63" t="s">
        <v>249</v>
      </c>
      <c r="D56" s="64"/>
      <c r="E56" s="64"/>
      <c r="F56" s="64" t="s">
        <v>250</v>
      </c>
      <c r="G56" s="64"/>
      <c r="H56" s="64"/>
      <c r="I56" s="64"/>
      <c r="J56" s="64"/>
      <c r="K56" s="64"/>
      <c r="L56" s="64"/>
      <c r="M56" s="64"/>
      <c r="N56" s="64" t="s">
        <v>133</v>
      </c>
      <c r="O56" s="64"/>
      <c r="P56" s="64"/>
      <c r="Q56" s="64"/>
      <c r="R56" s="64"/>
      <c r="S56" s="64"/>
      <c r="T56" s="64"/>
      <c r="U56" s="64"/>
      <c r="V56" s="64"/>
      <c r="W56" s="64"/>
      <c r="X56" s="64"/>
      <c r="Y56" s="64"/>
      <c r="Z56" s="64"/>
      <c r="AA56" s="64"/>
      <c r="AB56" s="64"/>
      <c r="AC56" s="64" t="s">
        <v>225</v>
      </c>
      <c r="AD56" s="64"/>
      <c r="AE56" s="64"/>
      <c r="AF56" s="65"/>
    </row>
    <row r="57" spans="1:32" ht="15.75" thickBot="1">
      <c r="A57" s="256"/>
      <c r="B57" s="71"/>
      <c r="C57" s="66" t="s">
        <v>251</v>
      </c>
      <c r="D57" s="67"/>
      <c r="E57" s="68"/>
      <c r="F57" s="68" t="s">
        <v>252</v>
      </c>
      <c r="G57" s="68"/>
      <c r="H57" s="68"/>
      <c r="I57" s="68"/>
      <c r="J57" s="68"/>
      <c r="K57" s="68"/>
      <c r="L57" s="68"/>
      <c r="M57" s="68"/>
      <c r="N57" s="68" t="s">
        <v>116</v>
      </c>
      <c r="O57" s="68"/>
      <c r="P57" s="68"/>
      <c r="Q57" s="68"/>
      <c r="R57" s="68"/>
      <c r="S57" s="68"/>
      <c r="T57" s="68"/>
      <c r="U57" s="68"/>
      <c r="V57" s="68"/>
      <c r="W57" s="68"/>
      <c r="X57" s="68"/>
      <c r="Y57" s="68"/>
      <c r="Z57" s="68"/>
      <c r="AA57" s="68"/>
      <c r="AB57" s="68"/>
      <c r="AC57" s="69" t="s">
        <v>219</v>
      </c>
      <c r="AD57" s="68"/>
      <c r="AE57" s="68"/>
      <c r="AF57" s="70"/>
    </row>
    <row r="58" spans="1:32">
      <c r="A58" s="253" t="s">
        <v>253</v>
      </c>
      <c r="B58" s="41"/>
      <c r="C58" s="49" t="s">
        <v>254</v>
      </c>
      <c r="D58" s="50"/>
      <c r="E58" s="51"/>
      <c r="F58" s="51" t="s">
        <v>255</v>
      </c>
      <c r="G58" s="51"/>
      <c r="H58" s="51"/>
      <c r="I58" s="51"/>
      <c r="J58" s="51"/>
      <c r="K58" s="51"/>
      <c r="L58" s="51"/>
      <c r="M58" s="51"/>
      <c r="N58" s="51" t="s">
        <v>116</v>
      </c>
      <c r="O58" s="51"/>
      <c r="P58" s="51"/>
      <c r="Q58" s="51"/>
      <c r="R58" s="51"/>
      <c r="S58" s="51"/>
      <c r="T58" s="51"/>
      <c r="U58" s="51"/>
      <c r="V58" s="51"/>
      <c r="W58" s="51"/>
      <c r="X58" s="51"/>
      <c r="Y58" s="51"/>
      <c r="Z58" s="51"/>
      <c r="AA58" s="51"/>
      <c r="AB58" s="51"/>
      <c r="AC58" s="21" t="s">
        <v>222</v>
      </c>
      <c r="AD58" s="51"/>
      <c r="AE58" s="51"/>
      <c r="AF58" s="52"/>
    </row>
    <row r="59" spans="1:32">
      <c r="A59" s="255"/>
      <c r="B59" s="44"/>
      <c r="C59" s="3" t="s">
        <v>256</v>
      </c>
      <c r="D59" s="16"/>
      <c r="E59" s="2"/>
      <c r="F59" s="2" t="s">
        <v>257</v>
      </c>
      <c r="G59" s="2"/>
      <c r="H59" s="2"/>
      <c r="I59" s="2"/>
      <c r="J59" s="2"/>
      <c r="K59" s="2"/>
      <c r="L59" s="2"/>
      <c r="M59" s="2"/>
      <c r="N59" s="2" t="s">
        <v>116</v>
      </c>
      <c r="O59" s="2"/>
      <c r="P59" s="2"/>
      <c r="Q59" s="2"/>
      <c r="R59" s="2"/>
      <c r="S59" s="2"/>
      <c r="T59" s="2"/>
      <c r="U59" s="2"/>
      <c r="V59" s="2"/>
      <c r="W59" s="2"/>
      <c r="X59" s="2"/>
      <c r="Y59" s="2"/>
      <c r="Z59" s="2"/>
      <c r="AA59" s="2"/>
      <c r="AB59" s="2"/>
      <c r="AC59" s="19" t="s">
        <v>258</v>
      </c>
      <c r="AD59" s="2"/>
      <c r="AE59" s="2"/>
      <c r="AF59" s="53"/>
    </row>
    <row r="60" spans="1:32">
      <c r="A60" s="255"/>
      <c r="B60" s="44"/>
      <c r="C60" s="3" t="s">
        <v>259</v>
      </c>
      <c r="D60" s="16"/>
      <c r="E60" s="2"/>
      <c r="F60" s="2" t="s">
        <v>260</v>
      </c>
      <c r="G60" s="2"/>
      <c r="H60" s="2"/>
      <c r="I60" s="2"/>
      <c r="J60" s="2"/>
      <c r="K60" s="2"/>
      <c r="L60" s="2"/>
      <c r="M60" s="2"/>
      <c r="N60" s="2" t="s">
        <v>116</v>
      </c>
      <c r="O60" s="2"/>
      <c r="P60" s="2"/>
      <c r="Q60" s="2"/>
      <c r="R60" s="2"/>
      <c r="S60" s="2"/>
      <c r="T60" s="2"/>
      <c r="U60" s="2"/>
      <c r="V60" s="2"/>
      <c r="W60" s="2"/>
      <c r="X60" s="2"/>
      <c r="Y60" s="2"/>
      <c r="Z60" s="2"/>
      <c r="AA60" s="2"/>
      <c r="AB60" s="2"/>
      <c r="AC60" s="19" t="s">
        <v>261</v>
      </c>
      <c r="AD60" s="2"/>
      <c r="AE60" s="2"/>
      <c r="AF60" s="53"/>
    </row>
    <row r="61" spans="1:32">
      <c r="A61" s="255"/>
      <c r="B61" s="44"/>
      <c r="C61" s="3" t="s">
        <v>262</v>
      </c>
      <c r="D61" s="16"/>
      <c r="E61" s="2"/>
      <c r="F61" s="2" t="s">
        <v>263</v>
      </c>
      <c r="G61" s="2"/>
      <c r="H61" s="2"/>
      <c r="I61" s="2"/>
      <c r="J61" s="2"/>
      <c r="K61" s="2"/>
      <c r="L61" s="2"/>
      <c r="M61" s="2"/>
      <c r="N61" s="2" t="s">
        <v>116</v>
      </c>
      <c r="O61" s="2"/>
      <c r="P61" s="2"/>
      <c r="Q61" s="2"/>
      <c r="R61" s="2"/>
      <c r="S61" s="2"/>
      <c r="T61" s="2"/>
      <c r="U61" s="2"/>
      <c r="V61" s="2"/>
      <c r="W61" s="2"/>
      <c r="X61" s="2"/>
      <c r="Y61" s="2"/>
      <c r="Z61" s="2"/>
      <c r="AA61" s="2"/>
      <c r="AB61" s="2"/>
      <c r="AC61" s="19" t="s">
        <v>222</v>
      </c>
      <c r="AD61" s="2"/>
      <c r="AE61" s="2"/>
      <c r="AF61" s="53"/>
    </row>
    <row r="62" spans="1:32">
      <c r="A62" s="255"/>
      <c r="B62" s="44"/>
      <c r="C62" s="3" t="s">
        <v>264</v>
      </c>
      <c r="D62" s="16"/>
      <c r="E62" s="2"/>
      <c r="F62" s="2" t="s">
        <v>265</v>
      </c>
      <c r="G62" s="2"/>
      <c r="H62" s="2"/>
      <c r="I62" s="2"/>
      <c r="J62" s="2"/>
      <c r="K62" s="2"/>
      <c r="L62" s="2"/>
      <c r="M62" s="2"/>
      <c r="N62" s="2" t="s">
        <v>116</v>
      </c>
      <c r="O62" s="2"/>
      <c r="P62" s="2"/>
      <c r="Q62" s="2"/>
      <c r="R62" s="2"/>
      <c r="S62" s="2"/>
      <c r="T62" s="2"/>
      <c r="U62" s="2"/>
      <c r="V62" s="2"/>
      <c r="W62" s="2"/>
      <c r="X62" s="2"/>
      <c r="Y62" s="2"/>
      <c r="Z62" s="2"/>
      <c r="AA62" s="2"/>
      <c r="AB62" s="2"/>
      <c r="AC62" s="19" t="s">
        <v>258</v>
      </c>
      <c r="AD62" s="2"/>
      <c r="AE62" s="2"/>
      <c r="AF62" s="53"/>
    </row>
    <row r="63" spans="1:32">
      <c r="A63" s="255"/>
      <c r="B63" s="44"/>
      <c r="C63" s="3" t="s">
        <v>266</v>
      </c>
      <c r="D63" s="16"/>
      <c r="E63" s="2"/>
      <c r="F63" s="2" t="s">
        <v>267</v>
      </c>
      <c r="G63" s="2"/>
      <c r="H63" s="2"/>
      <c r="I63" s="2"/>
      <c r="J63" s="2"/>
      <c r="K63" s="2"/>
      <c r="L63" s="2"/>
      <c r="M63" s="2"/>
      <c r="N63" s="2" t="s">
        <v>116</v>
      </c>
      <c r="O63" s="2"/>
      <c r="P63" s="2"/>
      <c r="Q63" s="2"/>
      <c r="R63" s="2"/>
      <c r="S63" s="2"/>
      <c r="T63" s="2"/>
      <c r="U63" s="2"/>
      <c r="V63" s="2"/>
      <c r="W63" s="2"/>
      <c r="X63" s="2"/>
      <c r="Y63" s="2"/>
      <c r="Z63" s="2"/>
      <c r="AA63" s="2"/>
      <c r="AB63" s="2"/>
      <c r="AC63" s="19" t="s">
        <v>219</v>
      </c>
      <c r="AD63" s="2"/>
      <c r="AE63" s="2"/>
      <c r="AF63" s="53"/>
    </row>
    <row r="64" spans="1:32">
      <c r="A64" s="255"/>
      <c r="B64" s="44"/>
      <c r="C64" s="3" t="s">
        <v>268</v>
      </c>
      <c r="D64" s="47"/>
      <c r="E64" s="47"/>
      <c r="F64" s="47" t="s">
        <v>269</v>
      </c>
      <c r="G64" s="47"/>
      <c r="H64" s="47"/>
      <c r="I64" s="47"/>
      <c r="J64" s="47"/>
      <c r="K64" s="47"/>
      <c r="L64" s="48"/>
      <c r="M64" s="48"/>
      <c r="N64" s="48" t="s">
        <v>116</v>
      </c>
      <c r="O64" s="48"/>
      <c r="P64" s="48"/>
      <c r="Q64" s="48"/>
      <c r="R64" s="48"/>
      <c r="S64" s="48"/>
      <c r="T64" s="48"/>
      <c r="U64" s="48"/>
      <c r="V64" s="48"/>
      <c r="W64" s="48"/>
      <c r="X64" s="48"/>
      <c r="Y64" s="48"/>
      <c r="Z64" s="48"/>
      <c r="AA64" s="48"/>
      <c r="AB64" s="48"/>
      <c r="AC64" s="19" t="s">
        <v>219</v>
      </c>
      <c r="AD64" s="48"/>
      <c r="AE64" s="48"/>
      <c r="AF64" s="77"/>
    </row>
    <row r="65" spans="1:32" ht="15.75" thickBot="1">
      <c r="A65" s="256"/>
      <c r="B65" s="71"/>
      <c r="C65" s="54" t="s">
        <v>270</v>
      </c>
      <c r="D65" s="55"/>
      <c r="E65" s="56"/>
      <c r="F65" s="56" t="s">
        <v>271</v>
      </c>
      <c r="G65" s="56"/>
      <c r="H65" s="56"/>
      <c r="I65" s="56"/>
      <c r="J65" s="56"/>
      <c r="K65" s="56"/>
      <c r="L65" s="56"/>
      <c r="M65" s="56"/>
      <c r="N65" s="56" t="s">
        <v>116</v>
      </c>
      <c r="O65" s="56"/>
      <c r="P65" s="56"/>
      <c r="Q65" s="56"/>
      <c r="R65" s="56"/>
      <c r="S65" s="56"/>
      <c r="T65" s="56"/>
      <c r="U65" s="56"/>
      <c r="V65" s="56"/>
      <c r="W65" s="56"/>
      <c r="X65" s="56"/>
      <c r="Y65" s="56"/>
      <c r="Z65" s="56"/>
      <c r="AA65" s="56"/>
      <c r="AB65" s="56"/>
      <c r="AC65" s="20" t="s">
        <v>222</v>
      </c>
      <c r="AD65" s="56"/>
      <c r="AE65" s="56"/>
      <c r="AF65" s="57"/>
    </row>
    <row r="70" spans="1:32">
      <c r="D70" s="5" t="s">
        <v>272</v>
      </c>
    </row>
    <row r="71" spans="1:32">
      <c r="D71" s="4"/>
    </row>
    <row r="72" spans="1:32">
      <c r="D72" s="4" t="s">
        <v>273</v>
      </c>
    </row>
    <row r="73" spans="1:32">
      <c r="D73" s="4"/>
    </row>
    <row r="74" spans="1:32" ht="17.25">
      <c r="D74" s="4" t="s">
        <v>274</v>
      </c>
    </row>
    <row r="76" spans="1:32">
      <c r="D76" s="4"/>
    </row>
    <row r="77" spans="1:32">
      <c r="D77" s="4"/>
    </row>
    <row r="81" spans="1:18" hidden="1">
      <c r="N81" s="26" t="s">
        <v>275</v>
      </c>
      <c r="O81" s="26" t="s">
        <v>276</v>
      </c>
      <c r="P81" s="26" t="s">
        <v>277</v>
      </c>
      <c r="Q81" s="26"/>
    </row>
    <row r="82" spans="1:18" hidden="1">
      <c r="A82"/>
      <c r="B82"/>
      <c r="J82" t="s">
        <v>278</v>
      </c>
      <c r="K82" t="s">
        <v>279</v>
      </c>
      <c r="M82" t="s">
        <v>50</v>
      </c>
      <c r="N82" s="26" t="s">
        <v>280</v>
      </c>
      <c r="O82" s="26" t="s">
        <v>280</v>
      </c>
      <c r="P82" s="26"/>
      <c r="Q82" s="26" t="s">
        <v>280</v>
      </c>
    </row>
    <row r="83" spans="1:18" hidden="1">
      <c r="A83"/>
      <c r="B83"/>
      <c r="I83" t="s">
        <v>281</v>
      </c>
      <c r="J83">
        <v>1.33</v>
      </c>
      <c r="K83">
        <v>18</v>
      </c>
      <c r="L83">
        <f>J83/K83</f>
        <v>7.3888888888888893E-2</v>
      </c>
      <c r="M83">
        <v>34740</v>
      </c>
      <c r="N83" s="26">
        <v>43.07</v>
      </c>
      <c r="O83" s="26">
        <v>71.44</v>
      </c>
      <c r="P83" s="26">
        <f>(0.7*N83+0.3*O83)*M83/1000000</f>
        <v>1.79192394</v>
      </c>
      <c r="Q83" s="26">
        <f>0.7*N83+0.3*O83</f>
        <v>51.580999999999996</v>
      </c>
      <c r="R83">
        <f>Q83*M83/1000000</f>
        <v>1.79192394</v>
      </c>
    </row>
    <row r="84" spans="1:18" hidden="1">
      <c r="A84"/>
      <c r="B84"/>
      <c r="I84" t="s">
        <v>282</v>
      </c>
      <c r="J84">
        <v>1.9</v>
      </c>
      <c r="K84">
        <v>26</v>
      </c>
      <c r="L84">
        <f>J84/K84</f>
        <v>7.3076923076923067E-2</v>
      </c>
      <c r="M84">
        <v>34778</v>
      </c>
      <c r="N84" s="26">
        <v>21</v>
      </c>
      <c r="O84" s="26">
        <v>187</v>
      </c>
      <c r="P84" s="26">
        <f>(0.7*N84+0.3*O84)*M84/1000000</f>
        <v>2.4622823999999999</v>
      </c>
      <c r="Q84" s="26">
        <f>0.7*N84+0.3*O84</f>
        <v>70.8</v>
      </c>
      <c r="R84">
        <f>Q84*M84/1000000</f>
        <v>2.4622823999999999</v>
      </c>
    </row>
    <row r="85" spans="1:18" hidden="1">
      <c r="A85"/>
      <c r="B85"/>
      <c r="I85" t="s">
        <v>283</v>
      </c>
      <c r="J85">
        <v>0.3</v>
      </c>
      <c r="K85">
        <f>J85/AVERAGE(L83:L84)</f>
        <v>4.0825821459726663</v>
      </c>
      <c r="L85">
        <f>J85/K85</f>
        <v>7.348290598290598E-2</v>
      </c>
      <c r="M85">
        <v>38272</v>
      </c>
      <c r="N85" s="26">
        <v>5.32</v>
      </c>
      <c r="O85" s="26">
        <v>26.78</v>
      </c>
      <c r="P85" s="26">
        <f>(0.7*N85+0.3*O85)*M85/1000000</f>
        <v>0.45000217600000003</v>
      </c>
      <c r="Q85" s="26">
        <f>0.7*N85+0.3*O85</f>
        <v>11.758000000000001</v>
      </c>
      <c r="R85">
        <f>Q85*M85/1000000</f>
        <v>0.45000217600000003</v>
      </c>
    </row>
    <row r="86" spans="1:18">
      <c r="N86" s="26"/>
      <c r="O86" s="26"/>
    </row>
    <row r="87" spans="1:18">
      <c r="N87" s="26"/>
      <c r="O87" s="26"/>
    </row>
    <row r="88" spans="1:18">
      <c r="N88" s="26"/>
      <c r="O88" s="26"/>
    </row>
  </sheetData>
  <sortState xmlns:xlrd2="http://schemas.microsoft.com/office/spreadsheetml/2017/richdata2" ref="B43:AF65">
    <sortCondition ref="B43:B65"/>
    <sortCondition ref="C43:C65"/>
  </sortState>
  <mergeCells count="8">
    <mergeCell ref="A46:A49"/>
    <mergeCell ref="A58:A65"/>
    <mergeCell ref="A50:A57"/>
    <mergeCell ref="A25:A42"/>
    <mergeCell ref="A3:A8"/>
    <mergeCell ref="A12:A17"/>
    <mergeCell ref="A18:A24"/>
    <mergeCell ref="A43:A4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A905D-E701-4CB5-943D-8E2EB6756FE0}">
  <sheetPr>
    <tabColor rgb="FF92D050"/>
  </sheetPr>
  <dimension ref="A1:AO88"/>
  <sheetViews>
    <sheetView tabSelected="1" zoomScale="55" zoomScaleNormal="55" workbookViewId="0">
      <pane xSplit="3" ySplit="2" topLeftCell="D3" activePane="bottomRight" state="frozen"/>
      <selection pane="bottomRight" activeCell="C95" sqref="C95"/>
      <selection pane="bottomLeft" activeCell="A3" sqref="A3"/>
      <selection pane="topRight" activeCell="C1" sqref="C1"/>
    </sheetView>
  </sheetViews>
  <sheetFormatPr defaultRowHeight="15" customHeight="1"/>
  <cols>
    <col min="1" max="1" width="40.140625" style="4" customWidth="1"/>
    <col min="2" max="2" width="19.28515625" style="4" customWidth="1"/>
    <col min="3" max="3" width="42.85546875" style="4" customWidth="1"/>
    <col min="4" max="4" width="28.5703125" customWidth="1"/>
    <col min="5" max="5" width="16" customWidth="1"/>
    <col min="6" max="6" width="26.7109375" customWidth="1"/>
    <col min="7" max="7" width="19.7109375" customWidth="1"/>
    <col min="8" max="8" width="17.85546875" customWidth="1"/>
    <col min="9" max="9" width="18.140625" customWidth="1"/>
    <col min="10" max="10" width="23.28515625" customWidth="1"/>
    <col min="11" max="11" width="28.7109375" customWidth="1"/>
    <col min="12" max="12" width="30" customWidth="1"/>
    <col min="13" max="13" width="33.140625" customWidth="1"/>
    <col min="14" max="14" width="13.28515625" customWidth="1"/>
    <col min="15" max="15" width="26.42578125" customWidth="1"/>
    <col min="16" max="16" width="21.28515625" customWidth="1"/>
    <col min="17" max="17" width="35.85546875" customWidth="1"/>
    <col min="18" max="18" width="24.85546875" customWidth="1"/>
    <col min="19" max="19" width="23.140625" customWidth="1"/>
    <col min="20" max="20" width="29.85546875" customWidth="1"/>
    <col min="21" max="21" width="24.85546875" customWidth="1"/>
    <col min="22" max="22" width="20.85546875" customWidth="1"/>
    <col min="23" max="23" width="19.5703125" customWidth="1"/>
    <col min="24" max="24" width="20.7109375" customWidth="1"/>
    <col min="25" max="25" width="20" customWidth="1"/>
    <col min="26" max="26" width="21.28515625" customWidth="1"/>
    <col min="27" max="28" width="18.85546875" customWidth="1"/>
    <col min="29" max="29" width="22.7109375" style="6" customWidth="1"/>
    <col min="30" max="30" width="18.28515625" customWidth="1"/>
    <col min="31" max="31" width="18.5703125" customWidth="1"/>
    <col min="32" max="32" width="17.5703125" customWidth="1"/>
    <col min="35" max="35" width="13.140625" customWidth="1"/>
    <col min="37" max="37" width="12.85546875" bestFit="1" customWidth="1"/>
  </cols>
  <sheetData>
    <row r="1" spans="1:41" ht="15.75" thickBot="1">
      <c r="D1" s="12"/>
    </row>
    <row r="2" spans="1:41" ht="94.5" customHeight="1" thickBot="1">
      <c r="A2" s="128" t="s">
        <v>20</v>
      </c>
      <c r="B2" s="127" t="s">
        <v>21</v>
      </c>
      <c r="C2" s="129" t="s">
        <v>22</v>
      </c>
      <c r="D2" s="130" t="s">
        <v>23</v>
      </c>
      <c r="E2" s="131" t="s">
        <v>24</v>
      </c>
      <c r="F2" s="131" t="s">
        <v>25</v>
      </c>
      <c r="G2" s="131" t="s">
        <v>26</v>
      </c>
      <c r="H2" s="131" t="s">
        <v>27</v>
      </c>
      <c r="I2" s="131" t="s">
        <v>28</v>
      </c>
      <c r="J2" s="131" t="s">
        <v>29</v>
      </c>
      <c r="K2" s="131" t="s">
        <v>30</v>
      </c>
      <c r="L2" s="131" t="s">
        <v>31</v>
      </c>
      <c r="M2" s="131" t="s">
        <v>32</v>
      </c>
      <c r="N2" s="131" t="s">
        <v>33</v>
      </c>
      <c r="O2" s="131" t="s">
        <v>34</v>
      </c>
      <c r="P2" s="131" t="s">
        <v>35</v>
      </c>
      <c r="Q2" s="131" t="s">
        <v>36</v>
      </c>
      <c r="R2" s="131" t="s">
        <v>37</v>
      </c>
      <c r="S2" s="131" t="s">
        <v>38</v>
      </c>
      <c r="T2" s="131" t="s">
        <v>39</v>
      </c>
      <c r="U2" s="131" t="s">
        <v>40</v>
      </c>
      <c r="V2" s="131" t="s">
        <v>41</v>
      </c>
      <c r="W2" s="131" t="s">
        <v>42</v>
      </c>
      <c r="X2" s="131" t="s">
        <v>43</v>
      </c>
      <c r="Y2" s="131" t="s">
        <v>44</v>
      </c>
      <c r="Z2" s="131" t="s">
        <v>45</v>
      </c>
      <c r="AA2" s="131" t="s">
        <v>46</v>
      </c>
      <c r="AB2" s="131" t="s">
        <v>47</v>
      </c>
      <c r="AC2" s="131" t="s">
        <v>48</v>
      </c>
      <c r="AD2" s="131" t="s">
        <v>49</v>
      </c>
      <c r="AE2" s="131" t="s">
        <v>50</v>
      </c>
      <c r="AF2" s="132" t="s">
        <v>51</v>
      </c>
      <c r="AG2" s="1"/>
      <c r="AH2" s="1"/>
      <c r="AI2" s="1"/>
    </row>
    <row r="3" spans="1:41" ht="45" customHeight="1">
      <c r="A3" s="260" t="s">
        <v>52</v>
      </c>
      <c r="B3" s="133" t="s">
        <v>284</v>
      </c>
      <c r="C3" s="134" t="s">
        <v>54</v>
      </c>
      <c r="D3" s="135" t="s">
        <v>55</v>
      </c>
      <c r="E3" s="136" t="s">
        <v>56</v>
      </c>
      <c r="F3" s="135" t="s">
        <v>285</v>
      </c>
      <c r="G3" s="135" t="s">
        <v>58</v>
      </c>
      <c r="H3" s="135" t="s">
        <v>58</v>
      </c>
      <c r="I3" s="135" t="s">
        <v>58</v>
      </c>
      <c r="J3" s="135" t="s">
        <v>286</v>
      </c>
      <c r="K3" s="135" t="s">
        <v>58</v>
      </c>
      <c r="L3" s="135" t="s">
        <v>58</v>
      </c>
      <c r="M3" s="135" t="s">
        <v>58</v>
      </c>
      <c r="N3" s="135" t="s">
        <v>60</v>
      </c>
      <c r="O3" s="135" t="s">
        <v>61</v>
      </c>
      <c r="P3" s="135" t="s">
        <v>58</v>
      </c>
      <c r="Q3" s="135" t="s">
        <v>62</v>
      </c>
      <c r="R3" s="135" t="s">
        <v>287</v>
      </c>
      <c r="S3" s="135" t="s">
        <v>288</v>
      </c>
      <c r="T3" s="135" t="s">
        <v>58</v>
      </c>
      <c r="U3" s="135">
        <v>2025</v>
      </c>
      <c r="V3" s="135" t="s">
        <v>289</v>
      </c>
      <c r="W3" s="135" t="s">
        <v>58</v>
      </c>
      <c r="X3" s="135" t="s">
        <v>58</v>
      </c>
      <c r="Y3" s="135" t="s">
        <v>58</v>
      </c>
      <c r="Z3" s="135" t="s">
        <v>290</v>
      </c>
      <c r="AA3" s="135" t="s">
        <v>58</v>
      </c>
      <c r="AB3" s="135" t="s">
        <v>58</v>
      </c>
      <c r="AC3" s="136" t="s">
        <v>66</v>
      </c>
      <c r="AD3" s="135" t="s">
        <v>291</v>
      </c>
      <c r="AE3" s="137" t="s">
        <v>292</v>
      </c>
      <c r="AF3" s="138" t="s">
        <v>293</v>
      </c>
      <c r="AG3" s="111"/>
      <c r="AI3" s="111"/>
      <c r="AJ3" s="111"/>
      <c r="AK3" s="111"/>
      <c r="AL3" s="111"/>
      <c r="AM3" s="111"/>
      <c r="AN3" s="111"/>
      <c r="AO3" s="111"/>
    </row>
    <row r="4" spans="1:41" ht="66" customHeight="1">
      <c r="A4" s="261"/>
      <c r="B4" s="139" t="s">
        <v>284</v>
      </c>
      <c r="C4" s="140" t="s">
        <v>70</v>
      </c>
      <c r="D4" s="141" t="s">
        <v>55</v>
      </c>
      <c r="E4" s="85" t="s">
        <v>56</v>
      </c>
      <c r="F4" s="141" t="s">
        <v>294</v>
      </c>
      <c r="G4" s="141" t="s">
        <v>58</v>
      </c>
      <c r="H4" s="141" t="s">
        <v>58</v>
      </c>
      <c r="I4" s="141" t="s">
        <v>58</v>
      </c>
      <c r="J4" s="141" t="s">
        <v>295</v>
      </c>
      <c r="K4" s="141" t="s">
        <v>58</v>
      </c>
      <c r="L4" s="141" t="s">
        <v>58</v>
      </c>
      <c r="M4" s="141" t="s">
        <v>58</v>
      </c>
      <c r="N4" s="141" t="s">
        <v>60</v>
      </c>
      <c r="O4" s="141" t="s">
        <v>61</v>
      </c>
      <c r="P4" s="141" t="s">
        <v>58</v>
      </c>
      <c r="Q4" s="141" t="s">
        <v>73</v>
      </c>
      <c r="R4" s="141" t="s">
        <v>296</v>
      </c>
      <c r="S4" s="141" t="s">
        <v>58</v>
      </c>
      <c r="T4" s="141" t="s">
        <v>58</v>
      </c>
      <c r="U4" s="141">
        <v>2025</v>
      </c>
      <c r="V4" s="141" t="s">
        <v>297</v>
      </c>
      <c r="W4" s="141" t="s">
        <v>58</v>
      </c>
      <c r="X4" s="141" t="s">
        <v>58</v>
      </c>
      <c r="Y4" s="141" t="s">
        <v>58</v>
      </c>
      <c r="Z4" s="141" t="s">
        <v>298</v>
      </c>
      <c r="AA4" s="141" t="s">
        <v>58</v>
      </c>
      <c r="AB4" s="141" t="s">
        <v>58</v>
      </c>
      <c r="AC4" s="85" t="s">
        <v>77</v>
      </c>
      <c r="AD4" s="85" t="s">
        <v>299</v>
      </c>
      <c r="AE4" s="142" t="s">
        <v>300</v>
      </c>
      <c r="AF4" s="143" t="s">
        <v>301</v>
      </c>
      <c r="AG4" s="111"/>
      <c r="AI4" s="111"/>
      <c r="AJ4" s="111"/>
      <c r="AK4" s="111"/>
      <c r="AL4" s="111"/>
      <c r="AM4" s="111"/>
      <c r="AN4" s="111"/>
      <c r="AO4" s="111"/>
    </row>
    <row r="5" spans="1:41" ht="66" customHeight="1">
      <c r="A5" s="261"/>
      <c r="B5" s="139" t="s">
        <v>284</v>
      </c>
      <c r="C5" s="144" t="s">
        <v>81</v>
      </c>
      <c r="D5" s="141" t="s">
        <v>55</v>
      </c>
      <c r="E5" s="85" t="s">
        <v>56</v>
      </c>
      <c r="F5" s="145" t="s">
        <v>82</v>
      </c>
      <c r="G5" s="141" t="s">
        <v>58</v>
      </c>
      <c r="H5" s="141" t="s">
        <v>58</v>
      </c>
      <c r="I5" s="141" t="s">
        <v>58</v>
      </c>
      <c r="J5" s="141" t="s">
        <v>302</v>
      </c>
      <c r="K5" s="141" t="s">
        <v>58</v>
      </c>
      <c r="L5" s="141" t="s">
        <v>58</v>
      </c>
      <c r="M5" s="141" t="s">
        <v>58</v>
      </c>
      <c r="N5" s="141" t="s">
        <v>60</v>
      </c>
      <c r="O5" s="141" t="s">
        <v>61</v>
      </c>
      <c r="P5" s="141" t="s">
        <v>58</v>
      </c>
      <c r="Q5" s="141" t="s">
        <v>84</v>
      </c>
      <c r="R5" s="141" t="s">
        <v>303</v>
      </c>
      <c r="S5" s="141" t="s">
        <v>304</v>
      </c>
      <c r="T5" s="146" t="s">
        <v>58</v>
      </c>
      <c r="U5" s="141">
        <v>2025</v>
      </c>
      <c r="V5" s="141" t="s">
        <v>305</v>
      </c>
      <c r="W5" s="141" t="s">
        <v>58</v>
      </c>
      <c r="X5" s="141" t="s">
        <v>58</v>
      </c>
      <c r="Y5" s="141" t="s">
        <v>58</v>
      </c>
      <c r="Z5" s="141" t="s">
        <v>306</v>
      </c>
      <c r="AA5" s="141" t="s">
        <v>58</v>
      </c>
      <c r="AB5" s="141" t="s">
        <v>58</v>
      </c>
      <c r="AC5" s="85" t="s">
        <v>86</v>
      </c>
      <c r="AD5" s="85" t="s">
        <v>307</v>
      </c>
      <c r="AE5" s="142" t="s">
        <v>308</v>
      </c>
      <c r="AF5" s="143" t="s">
        <v>309</v>
      </c>
      <c r="AG5" s="111"/>
      <c r="AI5" s="111"/>
      <c r="AJ5" s="111"/>
      <c r="AK5" s="111"/>
      <c r="AL5" s="111"/>
      <c r="AM5" s="111"/>
      <c r="AN5" s="111"/>
      <c r="AO5" s="111"/>
    </row>
    <row r="6" spans="1:41" ht="66" customHeight="1">
      <c r="A6" s="261"/>
      <c r="B6" s="139" t="s">
        <v>284</v>
      </c>
      <c r="C6" s="147" t="s">
        <v>91</v>
      </c>
      <c r="D6" s="148" t="s">
        <v>55</v>
      </c>
      <c r="E6" s="85" t="s">
        <v>56</v>
      </c>
      <c r="F6" s="149" t="s">
        <v>93</v>
      </c>
      <c r="G6" s="141" t="s">
        <v>58</v>
      </c>
      <c r="H6" s="141" t="s">
        <v>58</v>
      </c>
      <c r="I6" s="141" t="s">
        <v>58</v>
      </c>
      <c r="J6" s="141" t="s">
        <v>310</v>
      </c>
      <c r="K6" s="141" t="s">
        <v>58</v>
      </c>
      <c r="L6" s="141" t="s">
        <v>58</v>
      </c>
      <c r="M6" s="141" t="s">
        <v>58</v>
      </c>
      <c r="N6" s="141" t="s">
        <v>60</v>
      </c>
      <c r="O6" s="146" t="s">
        <v>61</v>
      </c>
      <c r="P6" s="146" t="s">
        <v>58</v>
      </c>
      <c r="Q6" s="146" t="s">
        <v>311</v>
      </c>
      <c r="R6" s="141" t="s">
        <v>312</v>
      </c>
      <c r="S6" s="141" t="s">
        <v>313</v>
      </c>
      <c r="T6" s="146" t="s">
        <v>58</v>
      </c>
      <c r="U6" s="146">
        <v>2028</v>
      </c>
      <c r="V6" s="141" t="s">
        <v>314</v>
      </c>
      <c r="W6" s="141" t="s">
        <v>58</v>
      </c>
      <c r="X6" s="141" t="s">
        <v>58</v>
      </c>
      <c r="Y6" s="141" t="s">
        <v>58</v>
      </c>
      <c r="Z6" s="141" t="s">
        <v>315</v>
      </c>
      <c r="AA6" s="141" t="s">
        <v>58</v>
      </c>
      <c r="AB6" s="141" t="s">
        <v>58</v>
      </c>
      <c r="AC6" s="85" t="s">
        <v>77</v>
      </c>
      <c r="AD6" s="85" t="s">
        <v>316</v>
      </c>
      <c r="AE6" s="142" t="s">
        <v>317</v>
      </c>
      <c r="AF6" s="143" t="s">
        <v>318</v>
      </c>
      <c r="AG6" s="111"/>
      <c r="AI6" s="111"/>
      <c r="AJ6" s="111"/>
      <c r="AK6" s="111"/>
      <c r="AL6" s="111"/>
      <c r="AM6" s="111"/>
      <c r="AN6" s="111"/>
      <c r="AO6" s="111"/>
    </row>
    <row r="7" spans="1:41" ht="66" customHeight="1">
      <c r="A7" s="261"/>
      <c r="B7" s="150" t="s">
        <v>90</v>
      </c>
      <c r="C7" s="151" t="s">
        <v>200</v>
      </c>
      <c r="D7" s="152" t="s">
        <v>55</v>
      </c>
      <c r="E7" s="85" t="s">
        <v>319</v>
      </c>
      <c r="F7" s="153" t="s">
        <v>201</v>
      </c>
      <c r="G7" s="85"/>
      <c r="H7" s="85"/>
      <c r="I7" s="85"/>
      <c r="J7" s="85"/>
      <c r="K7" s="85"/>
      <c r="L7" s="85"/>
      <c r="M7" s="85"/>
      <c r="N7" s="85" t="s">
        <v>103</v>
      </c>
      <c r="O7" s="85"/>
      <c r="P7" s="141"/>
      <c r="Q7" s="146" t="s">
        <v>95</v>
      </c>
      <c r="R7" s="141" t="s">
        <v>320</v>
      </c>
      <c r="S7" s="141"/>
      <c r="T7" s="141" t="s">
        <v>97</v>
      </c>
      <c r="U7" s="141" t="s">
        <v>321</v>
      </c>
      <c r="V7" s="141" t="s">
        <v>98</v>
      </c>
      <c r="W7" s="141"/>
      <c r="X7" s="85"/>
      <c r="Y7" s="85"/>
      <c r="Z7" s="85"/>
      <c r="AA7" s="85"/>
      <c r="AB7" s="141"/>
      <c r="AC7" s="246" t="s">
        <v>322</v>
      </c>
      <c r="AD7" s="141"/>
      <c r="AE7" s="141" t="s">
        <v>58</v>
      </c>
      <c r="AF7" s="143"/>
      <c r="AG7" s="111"/>
      <c r="AI7" s="111"/>
      <c r="AJ7" s="111"/>
      <c r="AK7" s="111"/>
      <c r="AL7" s="111"/>
      <c r="AM7" s="111"/>
      <c r="AN7" s="111"/>
      <c r="AO7" s="111"/>
    </row>
    <row r="8" spans="1:41" ht="71.25" customHeight="1">
      <c r="A8" s="261"/>
      <c r="B8" s="154" t="s">
        <v>90</v>
      </c>
      <c r="C8" s="155" t="s">
        <v>91</v>
      </c>
      <c r="D8" s="149" t="s">
        <v>55</v>
      </c>
      <c r="E8" s="85" t="s">
        <v>319</v>
      </c>
      <c r="F8" s="156" t="s">
        <v>93</v>
      </c>
      <c r="G8" s="85"/>
      <c r="H8" s="85"/>
      <c r="I8" s="85"/>
      <c r="J8" s="85"/>
      <c r="K8" s="85"/>
      <c r="L8" s="85"/>
      <c r="M8" s="85"/>
      <c r="N8" s="85" t="s">
        <v>94</v>
      </c>
      <c r="O8" s="85"/>
      <c r="P8" s="141"/>
      <c r="Q8" s="146" t="s">
        <v>95</v>
      </c>
      <c r="R8" s="141" t="s">
        <v>323</v>
      </c>
      <c r="S8" s="141"/>
      <c r="T8" s="141" t="s">
        <v>97</v>
      </c>
      <c r="U8" s="141" t="s">
        <v>324</v>
      </c>
      <c r="V8" s="141" t="s">
        <v>98</v>
      </c>
      <c r="W8" s="141"/>
      <c r="X8" s="85"/>
      <c r="Y8" s="85"/>
      <c r="Z8" s="85"/>
      <c r="AA8" s="85"/>
      <c r="AB8" s="141"/>
      <c r="AC8" s="85" t="s">
        <v>325</v>
      </c>
      <c r="AD8" s="141"/>
      <c r="AE8" s="141" t="s">
        <v>58</v>
      </c>
      <c r="AF8" s="143"/>
      <c r="AI8" s="111"/>
      <c r="AJ8" s="111"/>
      <c r="AK8" s="111"/>
      <c r="AL8" s="111"/>
      <c r="AM8" s="111"/>
      <c r="AN8" s="111"/>
      <c r="AO8" s="111"/>
    </row>
    <row r="9" spans="1:41" ht="71.25" customHeight="1" thickBot="1">
      <c r="A9" s="262"/>
      <c r="B9" s="215" t="s">
        <v>53</v>
      </c>
      <c r="C9" s="216" t="s">
        <v>107</v>
      </c>
      <c r="D9" s="217" t="s">
        <v>326</v>
      </c>
      <c r="E9" s="217" t="s">
        <v>56</v>
      </c>
      <c r="F9" s="218" t="s">
        <v>109</v>
      </c>
      <c r="G9" s="218"/>
      <c r="H9" s="218"/>
      <c r="I9" s="218"/>
      <c r="J9" s="218"/>
      <c r="K9" s="218"/>
      <c r="L9" s="218"/>
      <c r="M9" s="218"/>
      <c r="N9" s="218" t="s">
        <v>103</v>
      </c>
      <c r="O9" s="218"/>
      <c r="P9" s="218"/>
      <c r="Q9" s="217" t="s">
        <v>327</v>
      </c>
      <c r="R9" s="218"/>
      <c r="S9" s="218"/>
      <c r="T9" s="157"/>
      <c r="U9" s="218"/>
      <c r="V9" s="218"/>
      <c r="W9" s="218"/>
      <c r="X9" s="218"/>
      <c r="Y9" s="218"/>
      <c r="Z9" s="218"/>
      <c r="AA9" s="218"/>
      <c r="AB9" s="219"/>
      <c r="AC9" s="220" t="s">
        <v>111</v>
      </c>
      <c r="AD9" s="221"/>
      <c r="AE9" s="218" t="s">
        <v>58</v>
      </c>
      <c r="AF9" s="222"/>
      <c r="AI9" s="111"/>
      <c r="AJ9" s="111"/>
      <c r="AK9" s="111"/>
      <c r="AL9" s="111"/>
      <c r="AM9" s="111"/>
      <c r="AN9" s="111"/>
      <c r="AO9" s="111"/>
    </row>
    <row r="10" spans="1:41" ht="71.25" customHeight="1" thickBot="1">
      <c r="A10" s="158" t="s">
        <v>216</v>
      </c>
      <c r="B10" s="223" t="s">
        <v>90</v>
      </c>
      <c r="C10" s="159" t="s">
        <v>220</v>
      </c>
      <c r="D10" s="160" t="s">
        <v>328</v>
      </c>
      <c r="E10" s="160" t="s">
        <v>56</v>
      </c>
      <c r="F10" s="161" t="s">
        <v>221</v>
      </c>
      <c r="G10" s="160" t="s">
        <v>58</v>
      </c>
      <c r="H10" s="160" t="s">
        <v>58</v>
      </c>
      <c r="I10" s="160" t="s">
        <v>58</v>
      </c>
      <c r="J10" s="160" t="s">
        <v>329</v>
      </c>
      <c r="K10" s="160"/>
      <c r="L10" s="160"/>
      <c r="M10" s="160"/>
      <c r="N10" s="161" t="s">
        <v>60</v>
      </c>
      <c r="O10" s="160" t="s">
        <v>58</v>
      </c>
      <c r="P10" s="160" t="s">
        <v>58</v>
      </c>
      <c r="Q10" s="162" t="s">
        <v>330</v>
      </c>
      <c r="R10" s="161" t="s">
        <v>58</v>
      </c>
      <c r="S10" s="161" t="s">
        <v>58</v>
      </c>
      <c r="T10" s="163" t="s">
        <v>58</v>
      </c>
      <c r="U10" s="164" t="s">
        <v>58</v>
      </c>
      <c r="V10" s="165" t="s">
        <v>58</v>
      </c>
      <c r="W10" s="165" t="s">
        <v>58</v>
      </c>
      <c r="X10" s="165" t="s">
        <v>58</v>
      </c>
      <c r="Y10" s="165" t="s">
        <v>58</v>
      </c>
      <c r="Z10" s="160" t="s">
        <v>331</v>
      </c>
      <c r="AA10" s="165" t="s">
        <v>58</v>
      </c>
      <c r="AB10" s="165" t="s">
        <v>58</v>
      </c>
      <c r="AC10" s="247" t="s">
        <v>156</v>
      </c>
      <c r="AD10" s="162" t="s">
        <v>58</v>
      </c>
      <c r="AE10" s="162" t="s">
        <v>58</v>
      </c>
      <c r="AF10" s="166" t="s">
        <v>58</v>
      </c>
      <c r="AG10" s="113"/>
      <c r="AI10" s="111"/>
      <c r="AJ10" s="111"/>
      <c r="AK10" s="111"/>
      <c r="AL10" s="111"/>
      <c r="AM10" s="111"/>
      <c r="AN10" s="111"/>
      <c r="AO10" s="111"/>
    </row>
    <row r="11" spans="1:41" ht="71.25" customHeight="1" thickBot="1">
      <c r="A11" s="167" t="s">
        <v>112</v>
      </c>
      <c r="B11" s="224" t="s">
        <v>53</v>
      </c>
      <c r="C11" s="168" t="s">
        <v>113</v>
      </c>
      <c r="D11" s="169" t="s">
        <v>328</v>
      </c>
      <c r="E11" s="169" t="s">
        <v>56</v>
      </c>
      <c r="F11" s="170" t="s">
        <v>115</v>
      </c>
      <c r="G11" s="160" t="s">
        <v>58</v>
      </c>
      <c r="H11" s="160" t="s">
        <v>58</v>
      </c>
      <c r="I11" s="160" t="s">
        <v>58</v>
      </c>
      <c r="J11" s="160" t="s">
        <v>58</v>
      </c>
      <c r="K11" s="160" t="s">
        <v>58</v>
      </c>
      <c r="L11" s="160" t="s">
        <v>58</v>
      </c>
      <c r="M11" s="160" t="s">
        <v>58</v>
      </c>
      <c r="N11" s="170" t="s">
        <v>60</v>
      </c>
      <c r="O11" s="160" t="s">
        <v>58</v>
      </c>
      <c r="P11" s="160" t="s">
        <v>58</v>
      </c>
      <c r="Q11" s="165" t="s">
        <v>117</v>
      </c>
      <c r="R11" s="170" t="s">
        <v>58</v>
      </c>
      <c r="S11" s="170" t="s">
        <v>58</v>
      </c>
      <c r="T11" s="170" t="s">
        <v>58</v>
      </c>
      <c r="U11" s="171" t="s">
        <v>58</v>
      </c>
      <c r="V11" s="171" t="s">
        <v>58</v>
      </c>
      <c r="W11" s="171" t="s">
        <v>58</v>
      </c>
      <c r="X11" s="171" t="s">
        <v>58</v>
      </c>
      <c r="Y11" s="171" t="s">
        <v>58</v>
      </c>
      <c r="Z11" s="165" t="s">
        <v>332</v>
      </c>
      <c r="AA11" s="171" t="s">
        <v>58</v>
      </c>
      <c r="AB11" s="171" t="s">
        <v>58</v>
      </c>
      <c r="AC11" s="248" t="s">
        <v>161</v>
      </c>
      <c r="AD11" s="160" t="s">
        <v>58</v>
      </c>
      <c r="AE11" s="160" t="s">
        <v>58</v>
      </c>
      <c r="AF11" s="166" t="s">
        <v>58</v>
      </c>
      <c r="AG11" s="113"/>
      <c r="AI11" s="111"/>
      <c r="AJ11" s="111"/>
      <c r="AK11" s="111"/>
      <c r="AL11" s="111"/>
      <c r="AM11" s="111"/>
      <c r="AN11" s="111"/>
      <c r="AO11" s="111"/>
    </row>
    <row r="12" spans="1:41">
      <c r="A12" s="263" t="s">
        <v>130</v>
      </c>
      <c r="B12" s="172"/>
      <c r="C12" s="39" t="s">
        <v>131</v>
      </c>
      <c r="D12" s="15"/>
      <c r="E12" s="15"/>
      <c r="F12" s="15" t="s">
        <v>132</v>
      </c>
      <c r="G12" s="15"/>
      <c r="H12" s="15"/>
      <c r="I12" s="15"/>
      <c r="J12" s="15"/>
      <c r="K12" s="15"/>
      <c r="L12" s="15"/>
      <c r="M12" s="15"/>
      <c r="N12" s="15" t="s">
        <v>133</v>
      </c>
      <c r="O12" s="15"/>
      <c r="P12" s="15"/>
      <c r="Q12" s="15"/>
      <c r="R12" s="15"/>
      <c r="S12" s="15"/>
      <c r="T12" s="15"/>
      <c r="U12" s="15"/>
      <c r="V12" s="15"/>
      <c r="W12" s="15"/>
      <c r="X12" s="15"/>
      <c r="Y12" s="15"/>
      <c r="Z12" s="15"/>
      <c r="AA12" s="15"/>
      <c r="AB12" s="15"/>
      <c r="AC12" s="15" t="s">
        <v>143</v>
      </c>
      <c r="AD12" s="15"/>
      <c r="AE12" s="15"/>
      <c r="AF12" s="72"/>
    </row>
    <row r="13" spans="1:41">
      <c r="A13" s="270"/>
      <c r="B13" s="173"/>
      <c r="C13" s="33" t="s">
        <v>135</v>
      </c>
      <c r="D13" s="16"/>
      <c r="E13" s="16"/>
      <c r="F13" s="16" t="s">
        <v>136</v>
      </c>
      <c r="G13" s="16"/>
      <c r="H13" s="16"/>
      <c r="I13" s="16"/>
      <c r="J13" s="16"/>
      <c r="K13" s="16"/>
      <c r="L13" s="16"/>
      <c r="M13" s="16"/>
      <c r="N13" s="16" t="s">
        <v>116</v>
      </c>
      <c r="O13" s="16"/>
      <c r="P13" s="16"/>
      <c r="Q13" s="16"/>
      <c r="R13" s="16"/>
      <c r="S13" s="16"/>
      <c r="T13" s="16"/>
      <c r="U13" s="16"/>
      <c r="V13" s="16"/>
      <c r="W13" s="16"/>
      <c r="X13" s="16"/>
      <c r="Y13" s="16"/>
      <c r="Z13" s="16"/>
      <c r="AA13" s="16"/>
      <c r="AB13" s="16"/>
      <c r="AC13" s="16" t="s">
        <v>137</v>
      </c>
      <c r="AD13" s="16"/>
      <c r="AE13" s="16"/>
      <c r="AF13" s="61"/>
    </row>
    <row r="14" spans="1:41">
      <c r="A14" s="270"/>
      <c r="B14" s="173"/>
      <c r="C14" s="33" t="s">
        <v>138</v>
      </c>
      <c r="D14" s="16"/>
      <c r="E14" s="16"/>
      <c r="F14" s="16" t="s">
        <v>139</v>
      </c>
      <c r="G14" s="16"/>
      <c r="H14" s="16"/>
      <c r="I14" s="16"/>
      <c r="J14" s="16"/>
      <c r="K14" s="16"/>
      <c r="L14" s="16"/>
      <c r="M14" s="16"/>
      <c r="N14" s="16" t="s">
        <v>116</v>
      </c>
      <c r="O14" s="16"/>
      <c r="P14" s="16"/>
      <c r="Q14" s="16"/>
      <c r="R14" s="16"/>
      <c r="S14" s="16"/>
      <c r="T14" s="16"/>
      <c r="U14" s="16"/>
      <c r="V14" s="16"/>
      <c r="W14" s="16"/>
      <c r="X14" s="16"/>
      <c r="Y14" s="16"/>
      <c r="Z14" s="16"/>
      <c r="AA14" s="16"/>
      <c r="AB14" s="16"/>
      <c r="AC14" s="16" t="s">
        <v>333</v>
      </c>
      <c r="AD14" s="16"/>
      <c r="AE14" s="16"/>
      <c r="AF14" s="61"/>
    </row>
    <row r="15" spans="1:41">
      <c r="A15" s="270"/>
      <c r="B15" s="173"/>
      <c r="C15" s="33" t="s">
        <v>141</v>
      </c>
      <c r="D15" s="16"/>
      <c r="E15" s="16"/>
      <c r="F15" s="16" t="s">
        <v>142</v>
      </c>
      <c r="G15" s="16"/>
      <c r="H15" s="16"/>
      <c r="I15" s="16"/>
      <c r="J15" s="16"/>
      <c r="K15" s="16"/>
      <c r="L15" s="16"/>
      <c r="M15" s="16"/>
      <c r="N15" s="16" t="s">
        <v>133</v>
      </c>
      <c r="O15" s="16"/>
      <c r="P15" s="16"/>
      <c r="Q15" s="16"/>
      <c r="R15" s="16"/>
      <c r="S15" s="16"/>
      <c r="T15" s="16"/>
      <c r="U15" s="16"/>
      <c r="V15" s="16"/>
      <c r="W15" s="16"/>
      <c r="X15" s="16"/>
      <c r="Y15" s="16"/>
      <c r="Z15" s="16"/>
      <c r="AA15" s="16"/>
      <c r="AB15" s="16"/>
      <c r="AC15" s="16" t="s">
        <v>143</v>
      </c>
      <c r="AD15" s="16"/>
      <c r="AE15" s="16"/>
      <c r="AF15" s="61"/>
    </row>
    <row r="16" spans="1:41">
      <c r="A16" s="270"/>
      <c r="B16" s="173"/>
      <c r="C16" s="33" t="s">
        <v>144</v>
      </c>
      <c r="D16" s="16"/>
      <c r="E16" s="16"/>
      <c r="F16" s="16" t="s">
        <v>145</v>
      </c>
      <c r="G16" s="16"/>
      <c r="H16" s="16"/>
      <c r="I16" s="16"/>
      <c r="J16" s="16"/>
      <c r="K16" s="16"/>
      <c r="L16" s="16"/>
      <c r="M16" s="16"/>
      <c r="N16" s="16" t="s">
        <v>116</v>
      </c>
      <c r="O16" s="16"/>
      <c r="P16" s="16"/>
      <c r="Q16" s="16"/>
      <c r="R16" s="16"/>
      <c r="S16" s="16"/>
      <c r="T16" s="16"/>
      <c r="U16" s="16"/>
      <c r="V16" s="16"/>
      <c r="W16" s="16"/>
      <c r="X16" s="16"/>
      <c r="Y16" s="16"/>
      <c r="Z16" s="16"/>
      <c r="AA16" s="16"/>
      <c r="AB16" s="16"/>
      <c r="AC16" s="16" t="s">
        <v>146</v>
      </c>
      <c r="AD16" s="16"/>
      <c r="AE16" s="16"/>
      <c r="AF16" s="61"/>
    </row>
    <row r="17" spans="1:32" ht="15.75" thickBot="1">
      <c r="A17" s="271"/>
      <c r="B17" s="225"/>
      <c r="C17" s="226" t="s">
        <v>147</v>
      </c>
      <c r="D17" s="227"/>
      <c r="E17" s="227"/>
      <c r="F17" s="227" t="s">
        <v>148</v>
      </c>
      <c r="G17" s="227"/>
      <c r="H17" s="227"/>
      <c r="I17" s="227"/>
      <c r="J17" s="227"/>
      <c r="K17" s="227"/>
      <c r="L17" s="227"/>
      <c r="M17" s="227"/>
      <c r="N17" s="227" t="s">
        <v>116</v>
      </c>
      <c r="O17" s="227"/>
      <c r="P17" s="227"/>
      <c r="Q17" s="227"/>
      <c r="R17" s="227"/>
      <c r="S17" s="227"/>
      <c r="T17" s="227"/>
      <c r="U17" s="227"/>
      <c r="V17" s="227"/>
      <c r="W17" s="227"/>
      <c r="X17" s="227"/>
      <c r="Y17" s="227"/>
      <c r="Z17" s="227"/>
      <c r="AA17" s="227"/>
      <c r="AB17" s="227"/>
      <c r="AC17" s="227" t="s">
        <v>134</v>
      </c>
      <c r="AD17" s="227"/>
      <c r="AE17" s="227"/>
      <c r="AF17" s="228"/>
    </row>
    <row r="18" spans="1:32" ht="15" customHeight="1">
      <c r="A18" s="263" t="s">
        <v>124</v>
      </c>
      <c r="B18" s="229"/>
      <c r="C18" s="134" t="s">
        <v>125</v>
      </c>
      <c r="D18" s="136"/>
      <c r="E18" s="136"/>
      <c r="F18" s="136" t="s">
        <v>127</v>
      </c>
      <c r="G18" s="136"/>
      <c r="H18" s="136"/>
      <c r="I18" s="136"/>
      <c r="J18" s="136"/>
      <c r="K18" s="136"/>
      <c r="L18" s="136"/>
      <c r="M18" s="136"/>
      <c r="N18" s="136" t="s">
        <v>94</v>
      </c>
      <c r="O18" s="136"/>
      <c r="P18" s="136"/>
      <c r="Q18" s="136"/>
      <c r="R18" s="136"/>
      <c r="S18" s="136"/>
      <c r="T18" s="230"/>
      <c r="U18" s="136"/>
      <c r="V18" s="136"/>
      <c r="W18" s="136"/>
      <c r="X18" s="136"/>
      <c r="Y18" s="136"/>
      <c r="Z18" s="136"/>
      <c r="AA18" s="136"/>
      <c r="AB18" s="136"/>
      <c r="AC18" s="50" t="s">
        <v>334</v>
      </c>
      <c r="AD18" s="136"/>
      <c r="AE18" s="136"/>
      <c r="AF18" s="231"/>
    </row>
    <row r="19" spans="1:32">
      <c r="A19" s="264"/>
      <c r="B19" s="232"/>
      <c r="C19" s="39" t="s">
        <v>150</v>
      </c>
      <c r="D19" s="15"/>
      <c r="E19" s="15"/>
      <c r="F19" s="15" t="s">
        <v>151</v>
      </c>
      <c r="G19" s="15"/>
      <c r="H19" s="15"/>
      <c r="I19" s="15"/>
      <c r="J19" s="15"/>
      <c r="K19" s="15"/>
      <c r="L19" s="15"/>
      <c r="M19" s="15"/>
      <c r="N19" s="15" t="s">
        <v>152</v>
      </c>
      <c r="O19" s="15"/>
      <c r="P19" s="15"/>
      <c r="Q19" s="15"/>
      <c r="R19" s="15"/>
      <c r="S19" s="15"/>
      <c r="T19" s="15"/>
      <c r="U19" s="15"/>
      <c r="V19" s="15"/>
      <c r="W19" s="15"/>
      <c r="X19" s="15"/>
      <c r="Y19" s="15"/>
      <c r="Z19" s="15"/>
      <c r="AA19" s="15"/>
      <c r="AB19" s="15"/>
      <c r="AC19" s="15" t="s">
        <v>261</v>
      </c>
      <c r="AD19" s="15"/>
      <c r="AE19" s="15"/>
      <c r="AF19" s="72"/>
    </row>
    <row r="20" spans="1:32">
      <c r="A20" s="264"/>
      <c r="B20" s="172"/>
      <c r="C20" s="39" t="s">
        <v>154</v>
      </c>
      <c r="D20" s="16"/>
      <c r="E20" s="15"/>
      <c r="F20" s="15" t="s">
        <v>155</v>
      </c>
      <c r="G20" s="15"/>
      <c r="H20" s="15"/>
      <c r="I20" s="15"/>
      <c r="J20" s="15"/>
      <c r="K20" s="15"/>
      <c r="L20" s="15"/>
      <c r="M20" s="15"/>
      <c r="N20" s="15" t="s">
        <v>60</v>
      </c>
      <c r="O20" s="15"/>
      <c r="P20" s="15"/>
      <c r="Q20" s="15"/>
      <c r="R20" s="15"/>
      <c r="S20" s="15"/>
      <c r="T20" s="15"/>
      <c r="U20" s="15"/>
      <c r="V20" s="15"/>
      <c r="W20" s="15"/>
      <c r="X20" s="15"/>
      <c r="Y20" s="15"/>
      <c r="Z20" s="15"/>
      <c r="AA20" s="15"/>
      <c r="AB20" s="15"/>
      <c r="AC20" s="15" t="s">
        <v>118</v>
      </c>
      <c r="AD20" s="15"/>
      <c r="AE20" s="15"/>
      <c r="AF20" s="72"/>
    </row>
    <row r="21" spans="1:32">
      <c r="A21" s="264"/>
      <c r="B21" s="173"/>
      <c r="C21" s="33" t="s">
        <v>157</v>
      </c>
      <c r="D21" s="16"/>
      <c r="E21" s="16"/>
      <c r="F21" s="16" t="s">
        <v>158</v>
      </c>
      <c r="G21" s="16"/>
      <c r="H21" s="16"/>
      <c r="I21" s="16"/>
      <c r="J21" s="16"/>
      <c r="K21" s="16"/>
      <c r="L21" s="16"/>
      <c r="M21" s="16"/>
      <c r="N21" s="16" t="s">
        <v>116</v>
      </c>
      <c r="O21" s="16"/>
      <c r="P21" s="16"/>
      <c r="Q21" s="16"/>
      <c r="R21" s="16"/>
      <c r="S21" s="16"/>
      <c r="T21" s="16"/>
      <c r="U21" s="16"/>
      <c r="V21" s="16"/>
      <c r="W21" s="16"/>
      <c r="X21" s="16"/>
      <c r="Y21" s="16"/>
      <c r="Z21" s="16"/>
      <c r="AA21" s="16"/>
      <c r="AB21" s="16"/>
      <c r="AC21" s="16" t="s">
        <v>153</v>
      </c>
      <c r="AD21" s="16"/>
      <c r="AE21" s="16"/>
      <c r="AF21" s="61"/>
    </row>
    <row r="22" spans="1:32">
      <c r="A22" s="264"/>
      <c r="B22" s="173"/>
      <c r="C22" s="33" t="s">
        <v>159</v>
      </c>
      <c r="D22" s="16"/>
      <c r="E22" s="16"/>
      <c r="F22" s="16" t="s">
        <v>160</v>
      </c>
      <c r="G22" s="16"/>
      <c r="H22" s="16"/>
      <c r="I22" s="16"/>
      <c r="J22" s="16"/>
      <c r="K22" s="16"/>
      <c r="L22" s="16"/>
      <c r="M22" s="16"/>
      <c r="N22" s="16" t="s">
        <v>116</v>
      </c>
      <c r="O22" s="16"/>
      <c r="P22" s="16"/>
      <c r="Q22" s="16"/>
      <c r="R22" s="16"/>
      <c r="S22" s="16"/>
      <c r="T22" s="16"/>
      <c r="U22" s="16"/>
      <c r="V22" s="16"/>
      <c r="W22" s="16"/>
      <c r="X22" s="16"/>
      <c r="Y22" s="16"/>
      <c r="Z22" s="16"/>
      <c r="AA22" s="16"/>
      <c r="AB22" s="16"/>
      <c r="AC22" s="16" t="s">
        <v>161</v>
      </c>
      <c r="AD22" s="16"/>
      <c r="AE22" s="16"/>
      <c r="AF22" s="61"/>
    </row>
    <row r="23" spans="1:32">
      <c r="A23" s="264"/>
      <c r="B23" s="173"/>
      <c r="C23" s="33" t="s">
        <v>162</v>
      </c>
      <c r="D23" s="16"/>
      <c r="E23" s="16"/>
      <c r="F23" s="16" t="s">
        <v>163</v>
      </c>
      <c r="G23" s="16"/>
      <c r="H23" s="16"/>
      <c r="I23" s="16"/>
      <c r="J23" s="16"/>
      <c r="K23" s="16"/>
      <c r="L23" s="16"/>
      <c r="M23" s="16"/>
      <c r="N23" s="16" t="s">
        <v>116</v>
      </c>
      <c r="O23" s="16"/>
      <c r="P23" s="16"/>
      <c r="Q23" s="16"/>
      <c r="R23" s="16"/>
      <c r="S23" s="16"/>
      <c r="T23" s="16"/>
      <c r="U23" s="16"/>
      <c r="V23" s="16"/>
      <c r="W23" s="16"/>
      <c r="X23" s="16"/>
      <c r="Y23" s="16"/>
      <c r="Z23" s="16"/>
      <c r="AA23" s="16"/>
      <c r="AB23" s="16"/>
      <c r="AC23" s="16" t="s">
        <v>153</v>
      </c>
      <c r="AD23" s="16"/>
      <c r="AE23" s="16"/>
      <c r="AF23" s="61"/>
    </row>
    <row r="24" spans="1:32">
      <c r="A24" s="264"/>
      <c r="B24" s="173"/>
      <c r="C24" s="33" t="s">
        <v>164</v>
      </c>
      <c r="D24" s="16"/>
      <c r="E24" s="16"/>
      <c r="F24" s="16" t="s">
        <v>165</v>
      </c>
      <c r="G24" s="16"/>
      <c r="H24" s="16"/>
      <c r="I24" s="16"/>
      <c r="J24" s="16"/>
      <c r="K24" s="16"/>
      <c r="L24" s="16"/>
      <c r="M24" s="16"/>
      <c r="N24" s="16" t="s">
        <v>116</v>
      </c>
      <c r="O24" s="16"/>
      <c r="P24" s="16"/>
      <c r="Q24" s="16"/>
      <c r="R24" s="16"/>
      <c r="S24" s="16"/>
      <c r="T24" s="16"/>
      <c r="U24" s="16"/>
      <c r="V24" s="16"/>
      <c r="W24" s="16"/>
      <c r="X24" s="16"/>
      <c r="Y24" s="16"/>
      <c r="Z24" s="16"/>
      <c r="AA24" s="16"/>
      <c r="AB24" s="16"/>
      <c r="AC24" s="16" t="s">
        <v>166</v>
      </c>
      <c r="AD24" s="16"/>
      <c r="AE24" s="16"/>
      <c r="AF24" s="61"/>
    </row>
    <row r="25" spans="1:32" ht="15.75" thickBot="1">
      <c r="A25" s="265"/>
      <c r="B25" s="225"/>
      <c r="C25" s="233" t="s">
        <v>167</v>
      </c>
      <c r="D25" s="55"/>
      <c r="E25" s="55"/>
      <c r="F25" s="55" t="s">
        <v>168</v>
      </c>
      <c r="G25" s="55"/>
      <c r="H25" s="55"/>
      <c r="I25" s="55"/>
      <c r="J25" s="55"/>
      <c r="K25" s="55"/>
      <c r="L25" s="55"/>
      <c r="M25" s="55"/>
      <c r="N25" s="55" t="s">
        <v>116</v>
      </c>
      <c r="O25" s="55"/>
      <c r="P25" s="55"/>
      <c r="Q25" s="55"/>
      <c r="R25" s="55"/>
      <c r="S25" s="55"/>
      <c r="T25" s="55"/>
      <c r="U25" s="55"/>
      <c r="V25" s="55"/>
      <c r="W25" s="55"/>
      <c r="X25" s="55"/>
      <c r="Y25" s="55"/>
      <c r="Z25" s="55"/>
      <c r="AA25" s="55"/>
      <c r="AB25" s="55"/>
      <c r="AC25" s="55" t="s">
        <v>169</v>
      </c>
      <c r="AD25" s="55"/>
      <c r="AE25" s="55"/>
      <c r="AF25" s="234"/>
    </row>
    <row r="26" spans="1:32" ht="14.25" customHeight="1">
      <c r="A26" s="263" t="s">
        <v>170</v>
      </c>
      <c r="B26" s="229"/>
      <c r="C26" s="134" t="s">
        <v>70</v>
      </c>
      <c r="D26" s="85"/>
      <c r="E26" s="85"/>
      <c r="F26" s="85" t="s">
        <v>335</v>
      </c>
      <c r="G26" s="85"/>
      <c r="H26" s="85"/>
      <c r="I26" s="85"/>
      <c r="J26" s="85"/>
      <c r="K26" s="85"/>
      <c r="L26" s="85"/>
      <c r="M26" s="85"/>
      <c r="N26" s="85" t="s">
        <v>103</v>
      </c>
      <c r="O26" s="85"/>
      <c r="P26" s="85"/>
      <c r="Q26" s="87"/>
      <c r="R26" s="87"/>
      <c r="S26" s="85"/>
      <c r="T26" s="235"/>
      <c r="U26" s="85"/>
      <c r="V26" s="85"/>
      <c r="W26" s="85"/>
      <c r="X26" s="85"/>
      <c r="Y26" s="85"/>
      <c r="Z26" s="85"/>
      <c r="AA26" s="85"/>
      <c r="AB26" s="85"/>
      <c r="AC26" s="16" t="s">
        <v>106</v>
      </c>
      <c r="AD26" s="87"/>
      <c r="AE26" s="85"/>
      <c r="AF26" s="236"/>
    </row>
    <row r="27" spans="1:32">
      <c r="A27" s="264"/>
      <c r="B27" s="237"/>
      <c r="C27" s="238" t="s">
        <v>171</v>
      </c>
      <c r="D27" s="174"/>
      <c r="E27" s="174"/>
      <c r="F27" s="174" t="s">
        <v>172</v>
      </c>
      <c r="G27" s="174"/>
      <c r="H27" s="174"/>
      <c r="I27" s="174"/>
      <c r="J27" s="174"/>
      <c r="K27" s="174"/>
      <c r="L27" s="174"/>
      <c r="M27" s="174"/>
      <c r="N27" s="174" t="s">
        <v>60</v>
      </c>
      <c r="O27" s="174"/>
      <c r="P27" s="174"/>
      <c r="Q27" s="174"/>
      <c r="R27" s="174"/>
      <c r="S27" s="174"/>
      <c r="T27" s="174"/>
      <c r="U27" s="174"/>
      <c r="V27" s="174"/>
      <c r="W27" s="174"/>
      <c r="X27" s="174"/>
      <c r="Y27" s="174"/>
      <c r="Z27" s="174"/>
      <c r="AA27" s="174"/>
      <c r="AB27" s="174"/>
      <c r="AC27" s="239" t="s">
        <v>176</v>
      </c>
      <c r="AD27" s="174"/>
      <c r="AE27" s="174"/>
      <c r="AF27" s="240"/>
    </row>
    <row r="28" spans="1:32">
      <c r="A28" s="264"/>
      <c r="B28" s="175"/>
      <c r="C28" s="176" t="s">
        <v>174</v>
      </c>
      <c r="D28" s="16"/>
      <c r="E28" s="177"/>
      <c r="F28" s="177" t="s">
        <v>175</v>
      </c>
      <c r="G28" s="177"/>
      <c r="H28" s="177"/>
      <c r="I28" s="177"/>
      <c r="J28" s="177"/>
      <c r="K28" s="177"/>
      <c r="L28" s="177"/>
      <c r="M28" s="177"/>
      <c r="N28" s="177" t="s">
        <v>60</v>
      </c>
      <c r="O28" s="177"/>
      <c r="P28" s="177"/>
      <c r="Q28" s="177"/>
      <c r="R28" s="177"/>
      <c r="S28" s="177"/>
      <c r="T28" s="177"/>
      <c r="U28" s="177"/>
      <c r="V28" s="177"/>
      <c r="W28" s="177"/>
      <c r="X28" s="177"/>
      <c r="Y28" s="177"/>
      <c r="Z28" s="177"/>
      <c r="AA28" s="177"/>
      <c r="AB28" s="177"/>
      <c r="AC28" s="241" t="s">
        <v>336</v>
      </c>
      <c r="AD28" s="177"/>
      <c r="AE28" s="177"/>
      <c r="AF28" s="178"/>
    </row>
    <row r="29" spans="1:32">
      <c r="A29" s="264"/>
      <c r="B29" s="175"/>
      <c r="C29" s="176" t="s">
        <v>177</v>
      </c>
      <c r="D29" s="16"/>
      <c r="E29" s="177"/>
      <c r="F29" s="177" t="s">
        <v>178</v>
      </c>
      <c r="G29" s="177"/>
      <c r="H29" s="177"/>
      <c r="I29" s="177"/>
      <c r="J29" s="177"/>
      <c r="K29" s="177"/>
      <c r="L29" s="177"/>
      <c r="M29" s="177"/>
      <c r="N29" s="177" t="s">
        <v>116</v>
      </c>
      <c r="O29" s="177"/>
      <c r="P29" s="177"/>
      <c r="Q29" s="177"/>
      <c r="R29" s="177"/>
      <c r="S29" s="177"/>
      <c r="T29" s="177"/>
      <c r="U29" s="177"/>
      <c r="V29" s="177"/>
      <c r="W29" s="177"/>
      <c r="X29" s="177"/>
      <c r="Y29" s="177"/>
      <c r="Z29" s="177"/>
      <c r="AA29" s="177"/>
      <c r="AB29" s="177"/>
      <c r="AC29" s="241" t="s">
        <v>176</v>
      </c>
      <c r="AD29" s="177"/>
      <c r="AE29" s="177"/>
      <c r="AF29" s="178"/>
    </row>
    <row r="30" spans="1:32">
      <c r="A30" s="264"/>
      <c r="B30" s="175"/>
      <c r="C30" s="176" t="s">
        <v>179</v>
      </c>
      <c r="D30" s="16"/>
      <c r="E30" s="177"/>
      <c r="F30" s="177" t="s">
        <v>180</v>
      </c>
      <c r="G30" s="177"/>
      <c r="H30" s="177"/>
      <c r="I30" s="177"/>
      <c r="J30" s="177"/>
      <c r="K30" s="177"/>
      <c r="L30" s="177"/>
      <c r="M30" s="177"/>
      <c r="N30" s="177" t="s">
        <v>60</v>
      </c>
      <c r="O30" s="177"/>
      <c r="P30" s="177"/>
      <c r="Q30" s="177"/>
      <c r="R30" s="177"/>
      <c r="S30" s="177"/>
      <c r="T30" s="177"/>
      <c r="U30" s="177"/>
      <c r="V30" s="177"/>
      <c r="W30" s="177"/>
      <c r="X30" s="177"/>
      <c r="Y30" s="177"/>
      <c r="Z30" s="177"/>
      <c r="AA30" s="177"/>
      <c r="AB30" s="177"/>
      <c r="AC30" s="241" t="s">
        <v>258</v>
      </c>
      <c r="AD30" s="177"/>
      <c r="AE30" s="177"/>
      <c r="AF30" s="178"/>
    </row>
    <row r="31" spans="1:32">
      <c r="A31" s="264"/>
      <c r="B31" s="175"/>
      <c r="C31" s="176" t="s">
        <v>182</v>
      </c>
      <c r="D31" s="16"/>
      <c r="E31" s="177"/>
      <c r="F31" s="177" t="s">
        <v>183</v>
      </c>
      <c r="G31" s="177"/>
      <c r="H31" s="177"/>
      <c r="I31" s="177"/>
      <c r="J31" s="177"/>
      <c r="K31" s="177"/>
      <c r="L31" s="177"/>
      <c r="M31" s="177"/>
      <c r="N31" s="177" t="s">
        <v>60</v>
      </c>
      <c r="O31" s="177"/>
      <c r="P31" s="177"/>
      <c r="Q31" s="177"/>
      <c r="R31" s="177"/>
      <c r="S31" s="177"/>
      <c r="T31" s="177"/>
      <c r="U31" s="177"/>
      <c r="V31" s="177"/>
      <c r="W31" s="177"/>
      <c r="X31" s="177"/>
      <c r="Y31" s="177"/>
      <c r="Z31" s="177"/>
      <c r="AA31" s="177"/>
      <c r="AB31" s="177"/>
      <c r="AC31" s="239" t="s">
        <v>176</v>
      </c>
      <c r="AD31" s="177"/>
      <c r="AE31" s="177"/>
      <c r="AF31" s="178"/>
    </row>
    <row r="32" spans="1:32">
      <c r="A32" s="264"/>
      <c r="B32" s="175"/>
      <c r="C32" s="176" t="s">
        <v>185</v>
      </c>
      <c r="D32" s="16"/>
      <c r="E32" s="177"/>
      <c r="F32" s="177" t="s">
        <v>186</v>
      </c>
      <c r="G32" s="177"/>
      <c r="H32" s="177"/>
      <c r="I32" s="177"/>
      <c r="J32" s="177"/>
      <c r="K32" s="177"/>
      <c r="L32" s="177"/>
      <c r="M32" s="177"/>
      <c r="N32" s="177" t="s">
        <v>60</v>
      </c>
      <c r="O32" s="177"/>
      <c r="P32" s="177"/>
      <c r="Q32" s="177"/>
      <c r="R32" s="177"/>
      <c r="S32" s="177"/>
      <c r="T32" s="177"/>
      <c r="U32" s="177"/>
      <c r="V32" s="177"/>
      <c r="W32" s="177"/>
      <c r="X32" s="177"/>
      <c r="Y32" s="177"/>
      <c r="Z32" s="177"/>
      <c r="AA32" s="177"/>
      <c r="AB32" s="177"/>
      <c r="AC32" s="241" t="s">
        <v>258</v>
      </c>
      <c r="AD32" s="177"/>
      <c r="AE32" s="177"/>
      <c r="AF32" s="178"/>
    </row>
    <row r="33" spans="1:32">
      <c r="A33" s="264"/>
      <c r="B33" s="175"/>
      <c r="C33" s="176" t="s">
        <v>188</v>
      </c>
      <c r="D33" s="16"/>
      <c r="E33" s="177"/>
      <c r="F33" s="177" t="s">
        <v>189</v>
      </c>
      <c r="G33" s="177"/>
      <c r="H33" s="177"/>
      <c r="I33" s="177"/>
      <c r="J33" s="177"/>
      <c r="K33" s="177"/>
      <c r="L33" s="177"/>
      <c r="M33" s="177"/>
      <c r="N33" s="177" t="s">
        <v>60</v>
      </c>
      <c r="O33" s="177"/>
      <c r="P33" s="177"/>
      <c r="Q33" s="177"/>
      <c r="R33" s="177"/>
      <c r="S33" s="177"/>
      <c r="T33" s="177"/>
      <c r="U33" s="177"/>
      <c r="V33" s="177"/>
      <c r="W33" s="177"/>
      <c r="X33" s="177"/>
      <c r="Y33" s="177"/>
      <c r="Z33" s="177"/>
      <c r="AA33" s="177"/>
      <c r="AB33" s="177"/>
      <c r="AC33" s="241" t="s">
        <v>184</v>
      </c>
      <c r="AD33" s="177"/>
      <c r="AE33" s="177"/>
      <c r="AF33" s="178"/>
    </row>
    <row r="34" spans="1:32">
      <c r="A34" s="264"/>
      <c r="B34" s="175"/>
      <c r="C34" s="176" t="s">
        <v>190</v>
      </c>
      <c r="D34" s="16"/>
      <c r="E34" s="177"/>
      <c r="F34" s="177" t="s">
        <v>191</v>
      </c>
      <c r="G34" s="177"/>
      <c r="H34" s="177"/>
      <c r="I34" s="177"/>
      <c r="J34" s="177"/>
      <c r="K34" s="177"/>
      <c r="L34" s="177"/>
      <c r="M34" s="177"/>
      <c r="N34" s="177" t="s">
        <v>60</v>
      </c>
      <c r="O34" s="177"/>
      <c r="P34" s="177"/>
      <c r="Q34" s="177"/>
      <c r="R34" s="177"/>
      <c r="S34" s="177"/>
      <c r="T34" s="177"/>
      <c r="U34" s="177"/>
      <c r="V34" s="177"/>
      <c r="W34" s="177"/>
      <c r="X34" s="177"/>
      <c r="Y34" s="177"/>
      <c r="Z34" s="177"/>
      <c r="AA34" s="177"/>
      <c r="AB34" s="177"/>
      <c r="AC34" s="241" t="s">
        <v>184</v>
      </c>
      <c r="AD34" s="177"/>
      <c r="AE34" s="177"/>
      <c r="AF34" s="178"/>
    </row>
    <row r="35" spans="1:32">
      <c r="A35" s="264"/>
      <c r="B35" s="175"/>
      <c r="C35" s="176" t="s">
        <v>193</v>
      </c>
      <c r="D35" s="16"/>
      <c r="E35" s="177"/>
      <c r="F35" s="177" t="s">
        <v>194</v>
      </c>
      <c r="G35" s="177"/>
      <c r="H35" s="177"/>
      <c r="I35" s="177"/>
      <c r="J35" s="177"/>
      <c r="K35" s="177"/>
      <c r="L35" s="177"/>
      <c r="M35" s="177"/>
      <c r="N35" s="177" t="s">
        <v>60</v>
      </c>
      <c r="O35" s="177"/>
      <c r="P35" s="177"/>
      <c r="Q35" s="177"/>
      <c r="R35" s="177"/>
      <c r="S35" s="177"/>
      <c r="T35" s="177"/>
      <c r="U35" s="177"/>
      <c r="V35" s="177"/>
      <c r="W35" s="177"/>
      <c r="X35" s="177"/>
      <c r="Y35" s="177"/>
      <c r="Z35" s="177"/>
      <c r="AA35" s="177"/>
      <c r="AB35" s="177"/>
      <c r="AC35" s="241" t="s">
        <v>192</v>
      </c>
      <c r="AD35" s="177"/>
      <c r="AE35" s="177"/>
      <c r="AF35" s="178"/>
    </row>
    <row r="36" spans="1:32">
      <c r="A36" s="264"/>
      <c r="B36" s="175"/>
      <c r="C36" s="176" t="s">
        <v>196</v>
      </c>
      <c r="D36" s="16"/>
      <c r="E36" s="177"/>
      <c r="F36" s="177" t="s">
        <v>197</v>
      </c>
      <c r="G36" s="177"/>
      <c r="H36" s="177"/>
      <c r="I36" s="177"/>
      <c r="J36" s="177"/>
      <c r="K36" s="177"/>
      <c r="L36" s="177"/>
      <c r="M36" s="177"/>
      <c r="N36" s="177" t="s">
        <v>60</v>
      </c>
      <c r="O36" s="177"/>
      <c r="P36" s="177"/>
      <c r="Q36" s="177"/>
      <c r="R36" s="177"/>
      <c r="S36" s="177"/>
      <c r="T36" s="177"/>
      <c r="U36" s="177"/>
      <c r="V36" s="177"/>
      <c r="W36" s="177"/>
      <c r="X36" s="177"/>
      <c r="Y36" s="177"/>
      <c r="Z36" s="177"/>
      <c r="AA36" s="177"/>
      <c r="AB36" s="177"/>
      <c r="AC36" s="241" t="s">
        <v>184</v>
      </c>
      <c r="AD36" s="177"/>
      <c r="AE36" s="177"/>
      <c r="AF36" s="178"/>
    </row>
    <row r="37" spans="1:32">
      <c r="A37" s="264"/>
      <c r="B37" s="175"/>
      <c r="C37" s="176" t="s">
        <v>198</v>
      </c>
      <c r="D37" s="16"/>
      <c r="E37" s="177"/>
      <c r="F37" s="177" t="s">
        <v>199</v>
      </c>
      <c r="G37" s="177"/>
      <c r="H37" s="177"/>
      <c r="I37" s="177"/>
      <c r="J37" s="177"/>
      <c r="K37" s="177"/>
      <c r="L37" s="177"/>
      <c r="M37" s="177"/>
      <c r="N37" s="177" t="s">
        <v>60</v>
      </c>
      <c r="O37" s="177"/>
      <c r="P37" s="177"/>
      <c r="Q37" s="177"/>
      <c r="R37" s="177"/>
      <c r="S37" s="177"/>
      <c r="T37" s="177"/>
      <c r="U37" s="177"/>
      <c r="V37" s="177"/>
      <c r="W37" s="177"/>
      <c r="X37" s="177"/>
      <c r="Y37" s="177"/>
      <c r="Z37" s="177"/>
      <c r="AA37" s="177"/>
      <c r="AB37" s="177"/>
      <c r="AC37" s="241" t="s">
        <v>337</v>
      </c>
      <c r="AD37" s="177"/>
      <c r="AE37" s="177"/>
      <c r="AF37" s="178"/>
    </row>
    <row r="38" spans="1:32">
      <c r="A38" s="264"/>
      <c r="B38" s="175"/>
      <c r="C38" s="176" t="s">
        <v>203</v>
      </c>
      <c r="D38" s="16"/>
      <c r="E38" s="177"/>
      <c r="F38" s="177" t="s">
        <v>204</v>
      </c>
      <c r="G38" s="177"/>
      <c r="H38" s="177"/>
      <c r="I38" s="177"/>
      <c r="J38" s="177"/>
      <c r="K38" s="177"/>
      <c r="L38" s="177"/>
      <c r="M38" s="177"/>
      <c r="N38" s="177" t="s">
        <v>60</v>
      </c>
      <c r="O38" s="177"/>
      <c r="P38" s="177"/>
      <c r="Q38" s="177"/>
      <c r="R38" s="177"/>
      <c r="S38" s="177"/>
      <c r="T38" s="177"/>
      <c r="U38" s="177"/>
      <c r="V38" s="177"/>
      <c r="W38" s="177"/>
      <c r="X38" s="177"/>
      <c r="Y38" s="177"/>
      <c r="Z38" s="177"/>
      <c r="AA38" s="177"/>
      <c r="AB38" s="177"/>
      <c r="AC38" s="241" t="s">
        <v>176</v>
      </c>
      <c r="AD38" s="177"/>
      <c r="AE38" s="177"/>
      <c r="AF38" s="178"/>
    </row>
    <row r="39" spans="1:32">
      <c r="A39" s="264"/>
      <c r="B39" s="175"/>
      <c r="C39" s="176" t="s">
        <v>205</v>
      </c>
      <c r="D39" s="16"/>
      <c r="E39" s="177"/>
      <c r="F39" s="177" t="s">
        <v>206</v>
      </c>
      <c r="G39" s="177"/>
      <c r="H39" s="177"/>
      <c r="I39" s="177"/>
      <c r="J39" s="177"/>
      <c r="K39" s="177"/>
      <c r="L39" s="177"/>
      <c r="M39" s="177"/>
      <c r="N39" s="177" t="s">
        <v>60</v>
      </c>
      <c r="O39" s="177"/>
      <c r="P39" s="177"/>
      <c r="Q39" s="177"/>
      <c r="R39" s="177"/>
      <c r="S39" s="177"/>
      <c r="T39" s="177"/>
      <c r="U39" s="177"/>
      <c r="V39" s="177"/>
      <c r="W39" s="177"/>
      <c r="X39" s="177"/>
      <c r="Y39" s="177"/>
      <c r="Z39" s="177"/>
      <c r="AA39" s="177"/>
      <c r="AB39" s="177"/>
      <c r="AC39" s="241" t="s">
        <v>184</v>
      </c>
      <c r="AD39" s="177"/>
      <c r="AE39" s="177"/>
      <c r="AF39" s="178"/>
    </row>
    <row r="40" spans="1:32">
      <c r="A40" s="264"/>
      <c r="B40" s="175"/>
      <c r="C40" s="176" t="s">
        <v>207</v>
      </c>
      <c r="D40" s="16"/>
      <c r="E40" s="177"/>
      <c r="F40" s="177" t="s">
        <v>208</v>
      </c>
      <c r="G40" s="177"/>
      <c r="H40" s="177"/>
      <c r="I40" s="177"/>
      <c r="J40" s="177"/>
      <c r="K40" s="177"/>
      <c r="L40" s="177"/>
      <c r="M40" s="177"/>
      <c r="N40" s="177" t="s">
        <v>60</v>
      </c>
      <c r="O40" s="177"/>
      <c r="P40" s="177"/>
      <c r="Q40" s="177"/>
      <c r="R40" s="177"/>
      <c r="S40" s="177"/>
      <c r="T40" s="177"/>
      <c r="U40" s="177"/>
      <c r="V40" s="177"/>
      <c r="W40" s="177"/>
      <c r="X40" s="177"/>
      <c r="Y40" s="177"/>
      <c r="Z40" s="177"/>
      <c r="AA40" s="177"/>
      <c r="AB40" s="177"/>
      <c r="AC40" s="241" t="s">
        <v>338</v>
      </c>
      <c r="AD40" s="177"/>
      <c r="AE40" s="177"/>
      <c r="AF40" s="178"/>
    </row>
    <row r="41" spans="1:32">
      <c r="A41" s="264"/>
      <c r="B41" s="175"/>
      <c r="C41" s="176" t="s">
        <v>210</v>
      </c>
      <c r="D41" s="16"/>
      <c r="E41" s="177"/>
      <c r="F41" s="177" t="s">
        <v>211</v>
      </c>
      <c r="G41" s="177"/>
      <c r="H41" s="177"/>
      <c r="I41" s="177"/>
      <c r="J41" s="177"/>
      <c r="K41" s="177"/>
      <c r="L41" s="177"/>
      <c r="M41" s="177"/>
      <c r="N41" s="177" t="s">
        <v>116</v>
      </c>
      <c r="O41" s="177"/>
      <c r="P41" s="177"/>
      <c r="Q41" s="177"/>
      <c r="R41" s="177"/>
      <c r="S41" s="177"/>
      <c r="T41" s="177"/>
      <c r="U41" s="177"/>
      <c r="V41" s="177"/>
      <c r="W41" s="177"/>
      <c r="X41" s="177"/>
      <c r="Y41" s="177"/>
      <c r="Z41" s="177"/>
      <c r="AA41" s="177"/>
      <c r="AB41" s="177"/>
      <c r="AC41" s="241" t="s">
        <v>192</v>
      </c>
      <c r="AD41" s="177"/>
      <c r="AE41" s="177"/>
      <c r="AF41" s="178"/>
    </row>
    <row r="42" spans="1:32">
      <c r="A42" s="264"/>
      <c r="B42" s="175"/>
      <c r="C42" s="176" t="s">
        <v>212</v>
      </c>
      <c r="D42" s="16"/>
      <c r="E42" s="177"/>
      <c r="F42" s="177" t="s">
        <v>213</v>
      </c>
      <c r="G42" s="177"/>
      <c r="H42" s="177"/>
      <c r="I42" s="177"/>
      <c r="J42" s="177"/>
      <c r="K42" s="177"/>
      <c r="L42" s="177"/>
      <c r="M42" s="177"/>
      <c r="N42" s="177" t="s">
        <v>116</v>
      </c>
      <c r="O42" s="177"/>
      <c r="P42" s="177"/>
      <c r="Q42" s="177"/>
      <c r="R42" s="177"/>
      <c r="S42" s="177"/>
      <c r="T42" s="177"/>
      <c r="U42" s="177"/>
      <c r="V42" s="177"/>
      <c r="W42" s="177"/>
      <c r="X42" s="177"/>
      <c r="Y42" s="177"/>
      <c r="Z42" s="177"/>
      <c r="AA42" s="177"/>
      <c r="AB42" s="177"/>
      <c r="AC42" s="241" t="s">
        <v>184</v>
      </c>
      <c r="AD42" s="177"/>
      <c r="AE42" s="177"/>
      <c r="AF42" s="178"/>
    </row>
    <row r="43" spans="1:32" ht="15.75" thickBot="1">
      <c r="A43" s="265"/>
      <c r="B43" s="179"/>
      <c r="C43" s="124" t="s">
        <v>214</v>
      </c>
      <c r="D43" s="47"/>
      <c r="E43" s="180"/>
      <c r="F43" s="180" t="s">
        <v>215</v>
      </c>
      <c r="G43" s="180"/>
      <c r="H43" s="180"/>
      <c r="I43" s="180"/>
      <c r="J43" s="180"/>
      <c r="K43" s="180"/>
      <c r="L43" s="180"/>
      <c r="M43" s="180"/>
      <c r="N43" s="180" t="s">
        <v>60</v>
      </c>
      <c r="O43" s="180"/>
      <c r="P43" s="180"/>
      <c r="Q43" s="180"/>
      <c r="R43" s="180"/>
      <c r="S43" s="180"/>
      <c r="T43" s="180"/>
      <c r="U43" s="180"/>
      <c r="V43" s="180"/>
      <c r="W43" s="180"/>
      <c r="X43" s="180"/>
      <c r="Y43" s="180"/>
      <c r="Z43" s="180"/>
      <c r="AA43" s="180"/>
      <c r="AB43" s="180"/>
      <c r="AC43" s="249" t="s">
        <v>184</v>
      </c>
      <c r="AD43" s="180"/>
      <c r="AE43" s="180"/>
      <c r="AF43" s="181"/>
    </row>
    <row r="44" spans="1:32">
      <c r="A44" s="266" t="s">
        <v>216</v>
      </c>
      <c r="B44" s="182"/>
      <c r="C44" s="183" t="s">
        <v>217</v>
      </c>
      <c r="D44" s="50"/>
      <c r="E44" s="184"/>
      <c r="F44" s="184" t="s">
        <v>218</v>
      </c>
      <c r="G44" s="184"/>
      <c r="H44" s="184"/>
      <c r="I44" s="184"/>
      <c r="J44" s="184"/>
      <c r="K44" s="184"/>
      <c r="L44" s="184"/>
      <c r="M44" s="184"/>
      <c r="N44" s="184" t="s">
        <v>116</v>
      </c>
      <c r="O44" s="184"/>
      <c r="P44" s="184"/>
      <c r="Q44" s="184"/>
      <c r="R44" s="184"/>
      <c r="S44" s="184"/>
      <c r="T44" s="184"/>
      <c r="U44" s="184"/>
      <c r="V44" s="184"/>
      <c r="W44" s="184"/>
      <c r="X44" s="184"/>
      <c r="Y44" s="184"/>
      <c r="Z44" s="184"/>
      <c r="AA44" s="184"/>
      <c r="AB44" s="184"/>
      <c r="AC44" s="250" t="s">
        <v>339</v>
      </c>
      <c r="AD44" s="184"/>
      <c r="AE44" s="184"/>
      <c r="AF44" s="185"/>
    </row>
    <row r="45" spans="1:32">
      <c r="A45" s="268"/>
      <c r="B45" s="175"/>
      <c r="C45" s="176" t="s">
        <v>220</v>
      </c>
      <c r="D45" s="16"/>
      <c r="E45" s="177"/>
      <c r="F45" s="177" t="s">
        <v>221</v>
      </c>
      <c r="G45" s="177"/>
      <c r="H45" s="177"/>
      <c r="I45" s="177"/>
      <c r="J45" s="177"/>
      <c r="K45" s="177"/>
      <c r="L45" s="177"/>
      <c r="M45" s="177"/>
      <c r="N45" s="177" t="s">
        <v>60</v>
      </c>
      <c r="O45" s="177"/>
      <c r="P45" s="177"/>
      <c r="Q45" s="177"/>
      <c r="R45" s="177"/>
      <c r="S45" s="177"/>
      <c r="T45" s="177"/>
      <c r="U45" s="177"/>
      <c r="V45" s="177"/>
      <c r="W45" s="177"/>
      <c r="X45" s="177"/>
      <c r="Y45" s="177"/>
      <c r="Z45" s="177"/>
      <c r="AA45" s="177"/>
      <c r="AB45" s="177"/>
      <c r="AC45" s="241" t="s">
        <v>156</v>
      </c>
      <c r="AD45" s="177"/>
      <c r="AE45" s="177"/>
      <c r="AF45" s="178"/>
    </row>
    <row r="46" spans="1:32" ht="15.75" thickBot="1">
      <c r="A46" s="269"/>
      <c r="B46" s="186"/>
      <c r="C46" s="187" t="s">
        <v>223</v>
      </c>
      <c r="D46" s="55"/>
      <c r="E46" s="188"/>
      <c r="F46" s="188" t="s">
        <v>224</v>
      </c>
      <c r="G46" s="188"/>
      <c r="H46" s="188"/>
      <c r="I46" s="188"/>
      <c r="J46" s="188"/>
      <c r="K46" s="188"/>
      <c r="L46" s="188"/>
      <c r="M46" s="188"/>
      <c r="N46" s="188" t="s">
        <v>60</v>
      </c>
      <c r="O46" s="188"/>
      <c r="P46" s="188"/>
      <c r="Q46" s="188"/>
      <c r="R46" s="188"/>
      <c r="S46" s="188"/>
      <c r="T46" s="188"/>
      <c r="U46" s="188"/>
      <c r="V46" s="188"/>
      <c r="W46" s="188"/>
      <c r="X46" s="188"/>
      <c r="Y46" s="188"/>
      <c r="Z46" s="188"/>
      <c r="AA46" s="188"/>
      <c r="AB46" s="188"/>
      <c r="AC46" s="251" t="s">
        <v>187</v>
      </c>
      <c r="AD46" s="188"/>
      <c r="AE46" s="188"/>
      <c r="AF46" s="189"/>
    </row>
    <row r="47" spans="1:32">
      <c r="A47" s="266" t="s">
        <v>112</v>
      </c>
      <c r="B47" s="182"/>
      <c r="C47" s="183" t="s">
        <v>226</v>
      </c>
      <c r="D47" s="50"/>
      <c r="E47" s="184"/>
      <c r="F47" s="184" t="s">
        <v>227</v>
      </c>
      <c r="G47" s="184"/>
      <c r="H47" s="184"/>
      <c r="I47" s="184"/>
      <c r="J47" s="184"/>
      <c r="K47" s="184"/>
      <c r="L47" s="184"/>
      <c r="M47" s="184"/>
      <c r="N47" s="184" t="s">
        <v>60</v>
      </c>
      <c r="O47" s="184"/>
      <c r="P47" s="184"/>
      <c r="Q47" s="184"/>
      <c r="R47" s="184"/>
      <c r="S47" s="184"/>
      <c r="T47" s="184"/>
      <c r="U47" s="184"/>
      <c r="V47" s="184"/>
      <c r="W47" s="184"/>
      <c r="X47" s="184"/>
      <c r="Y47" s="184"/>
      <c r="Z47" s="184"/>
      <c r="AA47" s="184"/>
      <c r="AB47" s="184"/>
      <c r="AC47" s="250" t="s">
        <v>169</v>
      </c>
      <c r="AD47" s="184"/>
      <c r="AE47" s="184"/>
      <c r="AF47" s="185"/>
    </row>
    <row r="48" spans="1:32">
      <c r="A48" s="267"/>
      <c r="B48" s="175"/>
      <c r="C48" s="176" t="s">
        <v>228</v>
      </c>
      <c r="D48" s="16"/>
      <c r="E48" s="177"/>
      <c r="F48" s="177" t="s">
        <v>229</v>
      </c>
      <c r="G48" s="177"/>
      <c r="H48" s="177"/>
      <c r="I48" s="177"/>
      <c r="J48" s="177"/>
      <c r="K48" s="177"/>
      <c r="L48" s="177"/>
      <c r="M48" s="177"/>
      <c r="N48" s="177" t="s">
        <v>60</v>
      </c>
      <c r="O48" s="177"/>
      <c r="P48" s="177"/>
      <c r="Q48" s="177"/>
      <c r="R48" s="177"/>
      <c r="S48" s="177"/>
      <c r="T48" s="177"/>
      <c r="U48" s="177"/>
      <c r="V48" s="177"/>
      <c r="W48" s="177"/>
      <c r="X48" s="177"/>
      <c r="Y48" s="177"/>
      <c r="Z48" s="177"/>
      <c r="AA48" s="177"/>
      <c r="AB48" s="177"/>
      <c r="AC48" s="241" t="s">
        <v>161</v>
      </c>
      <c r="AD48" s="177"/>
      <c r="AE48" s="177"/>
      <c r="AF48" s="178"/>
    </row>
    <row r="49" spans="1:32">
      <c r="A49" s="267"/>
      <c r="B49" s="175"/>
      <c r="C49" s="176" t="s">
        <v>231</v>
      </c>
      <c r="D49" s="16"/>
      <c r="E49" s="177"/>
      <c r="F49" s="177" t="s">
        <v>232</v>
      </c>
      <c r="G49" s="177"/>
      <c r="H49" s="177"/>
      <c r="I49" s="177"/>
      <c r="J49" s="177"/>
      <c r="K49" s="177"/>
      <c r="L49" s="177"/>
      <c r="M49" s="177"/>
      <c r="N49" s="177" t="s">
        <v>116</v>
      </c>
      <c r="O49" s="177"/>
      <c r="P49" s="177"/>
      <c r="Q49" s="177"/>
      <c r="R49" s="177"/>
      <c r="S49" s="177"/>
      <c r="T49" s="177"/>
      <c r="U49" s="177"/>
      <c r="V49" s="177"/>
      <c r="W49" s="177"/>
      <c r="X49" s="177"/>
      <c r="Y49" s="177"/>
      <c r="Z49" s="177"/>
      <c r="AA49" s="177"/>
      <c r="AB49" s="177"/>
      <c r="AC49" s="241" t="s">
        <v>340</v>
      </c>
      <c r="AD49" s="177"/>
      <c r="AE49" s="177"/>
      <c r="AF49" s="178"/>
    </row>
    <row r="50" spans="1:32" ht="15.75" thickBot="1">
      <c r="A50" s="267"/>
      <c r="B50" s="175"/>
      <c r="C50" s="176" t="s">
        <v>233</v>
      </c>
      <c r="D50" s="16"/>
      <c r="E50" s="177"/>
      <c r="F50" s="177" t="s">
        <v>234</v>
      </c>
      <c r="G50" s="177"/>
      <c r="H50" s="177"/>
      <c r="I50" s="177"/>
      <c r="J50" s="177"/>
      <c r="K50" s="177"/>
      <c r="L50" s="177"/>
      <c r="M50" s="177"/>
      <c r="N50" s="177" t="s">
        <v>60</v>
      </c>
      <c r="O50" s="177"/>
      <c r="P50" s="177"/>
      <c r="Q50" s="177"/>
      <c r="R50" s="177"/>
      <c r="S50" s="177"/>
      <c r="T50" s="177"/>
      <c r="U50" s="177"/>
      <c r="V50" s="177"/>
      <c r="W50" s="177"/>
      <c r="X50" s="177"/>
      <c r="Y50" s="177"/>
      <c r="Z50" s="177"/>
      <c r="AA50" s="177"/>
      <c r="AB50" s="177"/>
      <c r="AC50" s="241" t="s">
        <v>336</v>
      </c>
      <c r="AD50" s="177"/>
      <c r="AE50" s="177"/>
      <c r="AF50" s="178"/>
    </row>
    <row r="51" spans="1:32">
      <c r="A51" s="266" t="s">
        <v>235</v>
      </c>
      <c r="B51" s="190"/>
      <c r="C51" s="59" t="s">
        <v>236</v>
      </c>
      <c r="D51" s="50"/>
      <c r="E51" s="50"/>
      <c r="F51" s="50" t="s">
        <v>237</v>
      </c>
      <c r="G51" s="50"/>
      <c r="H51" s="50"/>
      <c r="I51" s="50"/>
      <c r="J51" s="50"/>
      <c r="K51" s="50"/>
      <c r="L51" s="50"/>
      <c r="M51" s="50"/>
      <c r="N51" s="50" t="s">
        <v>133</v>
      </c>
      <c r="O51" s="50"/>
      <c r="P51" s="50"/>
      <c r="Q51" s="50"/>
      <c r="R51" s="50"/>
      <c r="S51" s="50"/>
      <c r="T51" s="50"/>
      <c r="U51" s="50"/>
      <c r="V51" s="50"/>
      <c r="W51" s="50"/>
      <c r="X51" s="50"/>
      <c r="Y51" s="50"/>
      <c r="Z51" s="50"/>
      <c r="AA51" s="50"/>
      <c r="AB51" s="50"/>
      <c r="AC51" s="50" t="s">
        <v>341</v>
      </c>
      <c r="AD51" s="50"/>
      <c r="AE51" s="50"/>
      <c r="AF51" s="60"/>
    </row>
    <row r="52" spans="1:32">
      <c r="A52" s="267"/>
      <c r="B52" s="172"/>
      <c r="C52" s="39" t="s">
        <v>238</v>
      </c>
      <c r="D52" s="15"/>
      <c r="E52" s="15"/>
      <c r="F52" s="16" t="s">
        <v>239</v>
      </c>
      <c r="G52" s="191"/>
      <c r="H52" s="191"/>
      <c r="I52" s="191"/>
      <c r="J52" s="191"/>
      <c r="K52" s="191"/>
      <c r="L52" s="15"/>
      <c r="M52" s="15"/>
      <c r="N52" s="15" t="s">
        <v>116</v>
      </c>
      <c r="O52" s="15"/>
      <c r="P52" s="15"/>
      <c r="Q52" s="15"/>
      <c r="R52" s="15"/>
      <c r="S52" s="15"/>
      <c r="T52" s="15"/>
      <c r="U52" s="15"/>
      <c r="V52" s="15"/>
      <c r="W52" s="15"/>
      <c r="X52" s="15"/>
      <c r="Y52" s="15"/>
      <c r="Z52" s="15"/>
      <c r="AA52" s="15"/>
      <c r="AB52" s="15"/>
      <c r="AC52" s="15" t="s">
        <v>225</v>
      </c>
      <c r="AD52" s="15"/>
      <c r="AE52" s="15"/>
      <c r="AF52" s="72"/>
    </row>
    <row r="53" spans="1:32">
      <c r="A53" s="268"/>
      <c r="B53" s="173"/>
      <c r="C53" s="33" t="s">
        <v>240</v>
      </c>
      <c r="D53" s="16"/>
      <c r="E53" s="16"/>
      <c r="F53" s="192" t="s">
        <v>241</v>
      </c>
      <c r="G53" s="193"/>
      <c r="H53" s="194"/>
      <c r="I53" s="195"/>
      <c r="J53" s="196"/>
      <c r="K53" s="197"/>
      <c r="L53" s="78"/>
      <c r="M53" s="16"/>
      <c r="N53" s="177" t="s">
        <v>133</v>
      </c>
      <c r="O53" s="16"/>
      <c r="P53" s="16"/>
      <c r="Q53" s="16"/>
      <c r="R53" s="16"/>
      <c r="S53" s="16"/>
      <c r="T53" s="16"/>
      <c r="U53" s="16"/>
      <c r="V53" s="16"/>
      <c r="W53" s="16"/>
      <c r="X53" s="16"/>
      <c r="Y53" s="16"/>
      <c r="Z53" s="16"/>
      <c r="AA53" s="16"/>
      <c r="AB53" s="16"/>
      <c r="AC53" s="16" t="s">
        <v>153</v>
      </c>
      <c r="AD53" s="16"/>
      <c r="AE53" s="16"/>
      <c r="AF53" s="61"/>
    </row>
    <row r="54" spans="1:32" ht="14.25" customHeight="1">
      <c r="A54" s="268"/>
      <c r="B54" s="173"/>
      <c r="C54" s="242" t="s">
        <v>120</v>
      </c>
      <c r="D54" s="156"/>
      <c r="E54" s="156"/>
      <c r="F54" s="156" t="s">
        <v>122</v>
      </c>
      <c r="G54" s="156"/>
      <c r="H54" s="156"/>
      <c r="I54" s="156"/>
      <c r="J54" s="156"/>
      <c r="K54" s="156"/>
      <c r="L54" s="156"/>
      <c r="M54" s="156"/>
      <c r="N54" s="156" t="s">
        <v>103</v>
      </c>
      <c r="O54" s="156"/>
      <c r="P54" s="156"/>
      <c r="Q54" s="156"/>
      <c r="R54" s="156"/>
      <c r="S54" s="156"/>
      <c r="T54" s="243"/>
      <c r="U54" s="156"/>
      <c r="V54" s="156"/>
      <c r="W54" s="156"/>
      <c r="X54" s="156"/>
      <c r="Y54" s="156"/>
      <c r="Z54" s="156"/>
      <c r="AA54" s="156"/>
      <c r="AB54" s="156"/>
      <c r="AC54" s="244" t="s">
        <v>106</v>
      </c>
      <c r="AD54" s="156"/>
      <c r="AE54" s="156"/>
      <c r="AF54" s="245"/>
    </row>
    <row r="55" spans="1:32">
      <c r="A55" s="268"/>
      <c r="B55" s="173"/>
      <c r="C55" s="39" t="s">
        <v>242</v>
      </c>
      <c r="D55" s="15"/>
      <c r="E55" s="191"/>
      <c r="F55" s="198" t="s">
        <v>243</v>
      </c>
      <c r="G55" s="199"/>
      <c r="H55" s="200"/>
      <c r="I55" s="201"/>
      <c r="J55" s="202"/>
      <c r="K55" s="203"/>
      <c r="L55" s="204"/>
      <c r="M55" s="15"/>
      <c r="N55" s="174" t="s">
        <v>133</v>
      </c>
      <c r="O55" s="15"/>
      <c r="P55" s="15"/>
      <c r="Q55" s="15"/>
      <c r="R55" s="15"/>
      <c r="S55" s="15"/>
      <c r="T55" s="15"/>
      <c r="U55" s="15"/>
      <c r="V55" s="15"/>
      <c r="W55" s="15"/>
      <c r="X55" s="15"/>
      <c r="Y55" s="15"/>
      <c r="Z55" s="15"/>
      <c r="AA55" s="15"/>
      <c r="AB55" s="15"/>
      <c r="AC55" s="15" t="s">
        <v>244</v>
      </c>
      <c r="AD55" s="15"/>
      <c r="AE55" s="15"/>
      <c r="AF55" s="72"/>
    </row>
    <row r="56" spans="1:32">
      <c r="A56" s="268"/>
      <c r="B56" s="173"/>
      <c r="C56" s="33" t="s">
        <v>245</v>
      </c>
      <c r="D56" s="192"/>
      <c r="E56" s="205"/>
      <c r="F56" s="205" t="s">
        <v>246</v>
      </c>
      <c r="G56" s="199"/>
      <c r="H56" s="200"/>
      <c r="I56" s="204"/>
      <c r="J56" s="15"/>
      <c r="K56" s="15"/>
      <c r="L56" s="16"/>
      <c r="M56" s="16"/>
      <c r="N56" s="16" t="s">
        <v>133</v>
      </c>
      <c r="O56" s="16"/>
      <c r="P56" s="16"/>
      <c r="Q56" s="16"/>
      <c r="R56" s="16"/>
      <c r="S56" s="16"/>
      <c r="T56" s="16"/>
      <c r="U56" s="16"/>
      <c r="V56" s="16"/>
      <c r="W56" s="16"/>
      <c r="X56" s="16"/>
      <c r="Y56" s="16"/>
      <c r="Z56" s="16"/>
      <c r="AA56" s="16"/>
      <c r="AB56" s="16"/>
      <c r="AC56" s="16" t="s">
        <v>153</v>
      </c>
      <c r="AD56" s="16"/>
      <c r="AE56" s="16"/>
      <c r="AF56" s="61"/>
    </row>
    <row r="57" spans="1:32">
      <c r="A57" s="268"/>
      <c r="B57" s="173"/>
      <c r="C57" s="124" t="s">
        <v>247</v>
      </c>
      <c r="D57" s="206"/>
      <c r="E57" s="205"/>
      <c r="F57" s="205" t="s">
        <v>248</v>
      </c>
      <c r="G57" s="205"/>
      <c r="H57" s="204"/>
      <c r="I57" s="78"/>
      <c r="J57" s="78"/>
      <c r="K57" s="78"/>
      <c r="L57" s="78"/>
      <c r="M57" s="78"/>
      <c r="N57" s="16" t="s">
        <v>133</v>
      </c>
      <c r="O57" s="78"/>
      <c r="P57" s="78"/>
      <c r="Q57" s="78"/>
      <c r="R57" s="78"/>
      <c r="S57" s="78"/>
      <c r="T57" s="78"/>
      <c r="U57" s="78"/>
      <c r="V57" s="78"/>
      <c r="W57" s="78"/>
      <c r="X57" s="78"/>
      <c r="Y57" s="78"/>
      <c r="Z57" s="78"/>
      <c r="AA57" s="78"/>
      <c r="AB57" s="78"/>
      <c r="AC57" s="78" t="s">
        <v>222</v>
      </c>
      <c r="AD57" s="78"/>
      <c r="AE57" s="78"/>
      <c r="AF57" s="79"/>
    </row>
    <row r="58" spans="1:32">
      <c r="A58" s="268"/>
      <c r="B58" s="173"/>
      <c r="C58" s="125" t="s">
        <v>249</v>
      </c>
      <c r="D58" s="206"/>
      <c r="E58" s="205"/>
      <c r="F58" s="205" t="s">
        <v>250</v>
      </c>
      <c r="G58" s="205"/>
      <c r="H58" s="78"/>
      <c r="I58" s="78"/>
      <c r="J58" s="78"/>
      <c r="K58" s="78"/>
      <c r="L58" s="78"/>
      <c r="M58" s="78"/>
      <c r="N58" s="16" t="s">
        <v>133</v>
      </c>
      <c r="O58" s="78"/>
      <c r="P58" s="78"/>
      <c r="Q58" s="78"/>
      <c r="R58" s="78"/>
      <c r="S58" s="78"/>
      <c r="T58" s="78"/>
      <c r="U58" s="78"/>
      <c r="V58" s="78"/>
      <c r="W58" s="78"/>
      <c r="X58" s="78"/>
      <c r="Y58" s="78"/>
      <c r="Z58" s="78"/>
      <c r="AA58" s="78"/>
      <c r="AB58" s="78"/>
      <c r="AC58" s="78" t="s">
        <v>222</v>
      </c>
      <c r="AD58" s="78"/>
      <c r="AE58" s="78"/>
      <c r="AF58" s="79"/>
    </row>
    <row r="59" spans="1:32" ht="15.75" thickBot="1">
      <c r="A59" s="268"/>
      <c r="B59" s="207"/>
      <c r="C59" s="126" t="s">
        <v>251</v>
      </c>
      <c r="D59" s="206"/>
      <c r="E59" s="208"/>
      <c r="F59" s="209" t="s">
        <v>252</v>
      </c>
      <c r="G59" s="208"/>
      <c r="H59" s="78"/>
      <c r="I59" s="78"/>
      <c r="J59" s="78"/>
      <c r="K59" s="78"/>
      <c r="L59" s="78"/>
      <c r="M59" s="78"/>
      <c r="N59" s="78" t="s">
        <v>133</v>
      </c>
      <c r="O59" s="78"/>
      <c r="P59" s="78"/>
      <c r="Q59" s="78"/>
      <c r="R59" s="78"/>
      <c r="S59" s="78"/>
      <c r="T59" s="78"/>
      <c r="U59" s="78"/>
      <c r="V59" s="78"/>
      <c r="W59" s="78"/>
      <c r="X59" s="78"/>
      <c r="Y59" s="78"/>
      <c r="Z59" s="78"/>
      <c r="AA59" s="78"/>
      <c r="AB59" s="78"/>
      <c r="AC59" s="241" t="s">
        <v>166</v>
      </c>
      <c r="AD59" s="78"/>
      <c r="AE59" s="78"/>
      <c r="AF59" s="79"/>
    </row>
    <row r="60" spans="1:32">
      <c r="A60" s="266" t="s">
        <v>253</v>
      </c>
      <c r="B60" s="182"/>
      <c r="C60" s="183" t="s">
        <v>254</v>
      </c>
      <c r="D60" s="210"/>
      <c r="E60" s="211"/>
      <c r="F60" s="211" t="s">
        <v>255</v>
      </c>
      <c r="G60" s="211"/>
      <c r="H60" s="212"/>
      <c r="I60" s="184"/>
      <c r="J60" s="184"/>
      <c r="K60" s="184"/>
      <c r="L60" s="184"/>
      <c r="M60" s="184"/>
      <c r="N60" s="184" t="s">
        <v>116</v>
      </c>
      <c r="O60" s="184"/>
      <c r="P60" s="184"/>
      <c r="Q60" s="184"/>
      <c r="R60" s="184"/>
      <c r="S60" s="184"/>
      <c r="T60" s="184"/>
      <c r="U60" s="184"/>
      <c r="V60" s="184"/>
      <c r="W60" s="184"/>
      <c r="X60" s="184"/>
      <c r="Y60" s="184"/>
      <c r="Z60" s="184"/>
      <c r="AA60" s="184"/>
      <c r="AB60" s="184"/>
      <c r="AC60" s="250" t="s">
        <v>222</v>
      </c>
      <c r="AD60" s="184"/>
      <c r="AE60" s="184"/>
      <c r="AF60" s="185"/>
    </row>
    <row r="61" spans="1:32">
      <c r="A61" s="268"/>
      <c r="B61" s="175"/>
      <c r="C61" s="176" t="s">
        <v>256</v>
      </c>
      <c r="D61" s="192"/>
      <c r="E61" s="213"/>
      <c r="F61" s="213" t="s">
        <v>257</v>
      </c>
      <c r="G61" s="213"/>
      <c r="H61" s="214"/>
      <c r="I61" s="177"/>
      <c r="J61" s="177"/>
      <c r="K61" s="177"/>
      <c r="L61" s="177"/>
      <c r="M61" s="177"/>
      <c r="N61" s="177" t="s">
        <v>60</v>
      </c>
      <c r="O61" s="177"/>
      <c r="P61" s="177"/>
      <c r="Q61" s="177"/>
      <c r="R61" s="177"/>
      <c r="S61" s="177"/>
      <c r="T61" s="177"/>
      <c r="U61" s="177"/>
      <c r="V61" s="177"/>
      <c r="W61" s="177"/>
      <c r="X61" s="177"/>
      <c r="Y61" s="177"/>
      <c r="Z61" s="177"/>
      <c r="AA61" s="177"/>
      <c r="AB61" s="177"/>
      <c r="AC61" s="252" t="s">
        <v>181</v>
      </c>
      <c r="AD61" s="177"/>
      <c r="AE61" s="177"/>
      <c r="AF61" s="178"/>
    </row>
    <row r="62" spans="1:32">
      <c r="A62" s="268"/>
      <c r="B62" s="175"/>
      <c r="C62" s="176" t="s">
        <v>259</v>
      </c>
      <c r="D62" s="192"/>
      <c r="E62" s="213"/>
      <c r="F62" s="213" t="s">
        <v>260</v>
      </c>
      <c r="G62" s="213"/>
      <c r="H62" s="214"/>
      <c r="I62" s="177"/>
      <c r="J62" s="177"/>
      <c r="K62" s="177"/>
      <c r="L62" s="177"/>
      <c r="M62" s="177"/>
      <c r="N62" s="177" t="s">
        <v>116</v>
      </c>
      <c r="O62" s="177"/>
      <c r="P62" s="177"/>
      <c r="Q62" s="177"/>
      <c r="R62" s="177"/>
      <c r="S62" s="177"/>
      <c r="T62" s="177"/>
      <c r="U62" s="177"/>
      <c r="V62" s="177"/>
      <c r="W62" s="177"/>
      <c r="X62" s="177"/>
      <c r="Y62" s="177"/>
      <c r="Z62" s="177"/>
      <c r="AA62" s="177"/>
      <c r="AB62" s="177"/>
      <c r="AC62" s="241" t="s">
        <v>261</v>
      </c>
      <c r="AD62" s="177"/>
      <c r="AE62" s="177"/>
      <c r="AF62" s="178"/>
    </row>
    <row r="63" spans="1:32">
      <c r="A63" s="268"/>
      <c r="B63" s="175"/>
      <c r="C63" s="176" t="s">
        <v>262</v>
      </c>
      <c r="D63" s="16"/>
      <c r="E63" s="174"/>
      <c r="F63" s="174" t="s">
        <v>263</v>
      </c>
      <c r="G63" s="174"/>
      <c r="H63" s="177"/>
      <c r="I63" s="177"/>
      <c r="J63" s="177"/>
      <c r="K63" s="177"/>
      <c r="L63" s="177"/>
      <c r="M63" s="177"/>
      <c r="N63" s="177" t="s">
        <v>116</v>
      </c>
      <c r="O63" s="177"/>
      <c r="P63" s="177"/>
      <c r="Q63" s="177"/>
      <c r="R63" s="177"/>
      <c r="S63" s="177"/>
      <c r="T63" s="177"/>
      <c r="U63" s="177"/>
      <c r="V63" s="177"/>
      <c r="W63" s="177"/>
      <c r="X63" s="177"/>
      <c r="Y63" s="177"/>
      <c r="Z63" s="177"/>
      <c r="AA63" s="177"/>
      <c r="AB63" s="177"/>
      <c r="AC63" s="241" t="s">
        <v>222</v>
      </c>
      <c r="AD63" s="177"/>
      <c r="AE63" s="177"/>
      <c r="AF63" s="178"/>
    </row>
    <row r="64" spans="1:32">
      <c r="A64" s="268"/>
      <c r="B64" s="175"/>
      <c r="C64" s="176" t="s">
        <v>264</v>
      </c>
      <c r="D64" s="16"/>
      <c r="E64" s="177"/>
      <c r="F64" s="177" t="s">
        <v>265</v>
      </c>
      <c r="G64" s="177"/>
      <c r="H64" s="177"/>
      <c r="I64" s="177"/>
      <c r="J64" s="177"/>
      <c r="K64" s="177"/>
      <c r="L64" s="177"/>
      <c r="M64" s="177"/>
      <c r="N64" s="177" t="s">
        <v>116</v>
      </c>
      <c r="O64" s="177"/>
      <c r="P64" s="177"/>
      <c r="Q64" s="177"/>
      <c r="R64" s="177"/>
      <c r="S64" s="177"/>
      <c r="T64" s="177"/>
      <c r="U64" s="177"/>
      <c r="V64" s="177"/>
      <c r="W64" s="177"/>
      <c r="X64" s="177"/>
      <c r="Y64" s="177"/>
      <c r="Z64" s="177"/>
      <c r="AA64" s="177"/>
      <c r="AB64" s="177"/>
      <c r="AC64" s="241" t="s">
        <v>338</v>
      </c>
      <c r="AD64" s="177"/>
      <c r="AE64" s="177"/>
      <c r="AF64" s="178"/>
    </row>
    <row r="65" spans="1:32">
      <c r="A65" s="268"/>
      <c r="B65" s="175"/>
      <c r="C65" s="176" t="s">
        <v>266</v>
      </c>
      <c r="D65" s="16"/>
      <c r="E65" s="177"/>
      <c r="F65" s="177" t="s">
        <v>267</v>
      </c>
      <c r="G65" s="177"/>
      <c r="H65" s="177"/>
      <c r="I65" s="177"/>
      <c r="J65" s="177"/>
      <c r="K65" s="177"/>
      <c r="L65" s="177"/>
      <c r="M65" s="177"/>
      <c r="N65" s="177" t="s">
        <v>60</v>
      </c>
      <c r="O65" s="177"/>
      <c r="P65" s="177"/>
      <c r="Q65" s="177"/>
      <c r="R65" s="177"/>
      <c r="S65" s="177"/>
      <c r="T65" s="177"/>
      <c r="U65" s="177"/>
      <c r="V65" s="177"/>
      <c r="W65" s="177"/>
      <c r="X65" s="177"/>
      <c r="Y65" s="177"/>
      <c r="Z65" s="177"/>
      <c r="AA65" s="177"/>
      <c r="AB65" s="177"/>
      <c r="AC65" s="241" t="s">
        <v>153</v>
      </c>
      <c r="AD65" s="177"/>
      <c r="AE65" s="177"/>
      <c r="AF65" s="178"/>
    </row>
    <row r="66" spans="1:32">
      <c r="A66" s="268"/>
      <c r="B66" s="175"/>
      <c r="C66" s="176" t="s">
        <v>268</v>
      </c>
      <c r="D66" s="47"/>
      <c r="E66" s="47"/>
      <c r="F66" s="47" t="s">
        <v>269</v>
      </c>
      <c r="G66" s="47"/>
      <c r="H66" s="47"/>
      <c r="I66" s="47"/>
      <c r="J66" s="47"/>
      <c r="K66" s="47"/>
      <c r="L66" s="180"/>
      <c r="M66" s="180"/>
      <c r="N66" s="180" t="s">
        <v>116</v>
      </c>
      <c r="O66" s="180"/>
      <c r="P66" s="180"/>
      <c r="Q66" s="180"/>
      <c r="R66" s="180"/>
      <c r="S66" s="180"/>
      <c r="T66" s="180"/>
      <c r="U66" s="180"/>
      <c r="V66" s="180"/>
      <c r="W66" s="180"/>
      <c r="X66" s="180"/>
      <c r="Y66" s="180"/>
      <c r="Z66" s="180"/>
      <c r="AA66" s="180"/>
      <c r="AB66" s="180"/>
      <c r="AC66" s="241" t="s">
        <v>161</v>
      </c>
      <c r="AD66" s="180"/>
      <c r="AE66" s="180"/>
      <c r="AF66" s="181"/>
    </row>
    <row r="67" spans="1:32" ht="15.75" thickBot="1">
      <c r="A67" s="269"/>
      <c r="B67" s="186"/>
      <c r="C67" s="187" t="s">
        <v>270</v>
      </c>
      <c r="D67" s="55"/>
      <c r="E67" s="188"/>
      <c r="F67" s="188" t="s">
        <v>271</v>
      </c>
      <c r="G67" s="188"/>
      <c r="H67" s="188"/>
      <c r="I67" s="188"/>
      <c r="J67" s="188"/>
      <c r="K67" s="188"/>
      <c r="L67" s="188"/>
      <c r="M67" s="188"/>
      <c r="N67" s="188" t="s">
        <v>116</v>
      </c>
      <c r="O67" s="188"/>
      <c r="P67" s="188"/>
      <c r="Q67" s="188"/>
      <c r="R67" s="188"/>
      <c r="S67" s="188"/>
      <c r="T67" s="188"/>
      <c r="U67" s="188"/>
      <c r="V67" s="188"/>
      <c r="W67" s="188"/>
      <c r="X67" s="188"/>
      <c r="Y67" s="188"/>
      <c r="Z67" s="188"/>
      <c r="AA67" s="188"/>
      <c r="AB67" s="188"/>
      <c r="AC67" s="251" t="s">
        <v>153</v>
      </c>
      <c r="AD67" s="188"/>
      <c r="AE67" s="188"/>
      <c r="AF67" s="189"/>
    </row>
    <row r="72" spans="1:32">
      <c r="D72" s="5" t="s">
        <v>272</v>
      </c>
    </row>
    <row r="73" spans="1:32">
      <c r="D73" s="4"/>
    </row>
    <row r="74" spans="1:32" ht="17.25">
      <c r="D74" s="4" t="s">
        <v>342</v>
      </c>
    </row>
    <row r="76" spans="1:32">
      <c r="D76" s="4"/>
    </row>
    <row r="77" spans="1:32">
      <c r="D77" s="4"/>
    </row>
    <row r="81" spans="1:18" hidden="1">
      <c r="N81" s="26" t="s">
        <v>275</v>
      </c>
      <c r="O81" s="26" t="s">
        <v>276</v>
      </c>
      <c r="P81" s="26" t="s">
        <v>277</v>
      </c>
      <c r="Q81" s="26"/>
    </row>
    <row r="82" spans="1:18" hidden="1">
      <c r="A82"/>
      <c r="B82"/>
      <c r="J82" t="s">
        <v>278</v>
      </c>
      <c r="K82" t="s">
        <v>279</v>
      </c>
      <c r="M82" t="s">
        <v>50</v>
      </c>
      <c r="N82" s="26" t="s">
        <v>280</v>
      </c>
      <c r="O82" s="26" t="s">
        <v>280</v>
      </c>
      <c r="P82" s="26"/>
      <c r="Q82" s="26" t="s">
        <v>280</v>
      </c>
    </row>
    <row r="83" spans="1:18" hidden="1">
      <c r="A83"/>
      <c r="B83"/>
      <c r="I83" t="s">
        <v>281</v>
      </c>
      <c r="J83">
        <v>1.33</v>
      </c>
      <c r="K83">
        <v>18</v>
      </c>
      <c r="L83">
        <f>J83/K83</f>
        <v>7.3888888888888893E-2</v>
      </c>
      <c r="M83">
        <v>34740</v>
      </c>
      <c r="N83" s="26">
        <v>43.07</v>
      </c>
      <c r="O83" s="26">
        <v>71.44</v>
      </c>
      <c r="P83" s="26">
        <f>(0.7*N83+0.3*O83)*M83/1000000</f>
        <v>1.79192394</v>
      </c>
      <c r="Q83" s="26">
        <f>0.7*N83+0.3*O83</f>
        <v>51.580999999999996</v>
      </c>
      <c r="R83">
        <f>Q83*M83/1000000</f>
        <v>1.79192394</v>
      </c>
    </row>
    <row r="84" spans="1:18" hidden="1">
      <c r="A84"/>
      <c r="B84"/>
      <c r="I84" t="s">
        <v>282</v>
      </c>
      <c r="J84">
        <v>1.9</v>
      </c>
      <c r="K84">
        <v>26</v>
      </c>
      <c r="L84">
        <f>J84/K84</f>
        <v>7.3076923076923067E-2</v>
      </c>
      <c r="M84">
        <v>34778</v>
      </c>
      <c r="N84" s="26">
        <v>21</v>
      </c>
      <c r="O84" s="26">
        <v>187</v>
      </c>
      <c r="P84" s="26">
        <f>(0.7*N84+0.3*O84)*M84/1000000</f>
        <v>2.4622823999999999</v>
      </c>
      <c r="Q84" s="26">
        <f>0.7*N84+0.3*O84</f>
        <v>70.8</v>
      </c>
      <c r="R84">
        <f>Q84*M84/1000000</f>
        <v>2.4622823999999999</v>
      </c>
    </row>
    <row r="85" spans="1:18" hidden="1">
      <c r="A85"/>
      <c r="B85"/>
      <c r="I85" t="s">
        <v>283</v>
      </c>
      <c r="J85">
        <v>0.3</v>
      </c>
      <c r="K85">
        <f>J85/AVERAGE(L83:L84)</f>
        <v>4.0825821459726663</v>
      </c>
      <c r="L85">
        <f>J85/K85</f>
        <v>7.348290598290598E-2</v>
      </c>
      <c r="M85">
        <v>38272</v>
      </c>
      <c r="N85" s="26">
        <v>5.32</v>
      </c>
      <c r="O85" s="26">
        <v>26.78</v>
      </c>
      <c r="P85" s="26">
        <f>(0.7*N85+0.3*O85)*M85/1000000</f>
        <v>0.45000217600000003</v>
      </c>
      <c r="Q85" s="26">
        <f>0.7*N85+0.3*O85</f>
        <v>11.758000000000001</v>
      </c>
      <c r="R85">
        <f>Q85*M85/1000000</f>
        <v>0.45000217600000003</v>
      </c>
    </row>
    <row r="86" spans="1:18">
      <c r="N86" s="26"/>
      <c r="O86" s="26"/>
    </row>
    <row r="87" spans="1:18">
      <c r="N87" s="26"/>
      <c r="O87" s="26"/>
    </row>
    <row r="88" spans="1:18">
      <c r="N88" s="26"/>
      <c r="O88" s="26"/>
    </row>
  </sheetData>
  <mergeCells count="8">
    <mergeCell ref="A3:A9"/>
    <mergeCell ref="A26:A43"/>
    <mergeCell ref="A18:A25"/>
    <mergeCell ref="A51:A59"/>
    <mergeCell ref="A60:A67"/>
    <mergeCell ref="A12:A17"/>
    <mergeCell ref="A44:A46"/>
    <mergeCell ref="A47:A5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5038B-E13A-4FD8-B52C-67E87AD36F23}">
  <dimension ref="A1:K6"/>
  <sheetViews>
    <sheetView workbookViewId="0">
      <selection activeCell="B14" sqref="B14"/>
    </sheetView>
  </sheetViews>
  <sheetFormatPr defaultRowHeight="15"/>
  <cols>
    <col min="1" max="1" width="49.140625" customWidth="1"/>
  </cols>
  <sheetData>
    <row r="1" spans="1:11">
      <c r="A1" s="13" t="s">
        <v>343</v>
      </c>
      <c r="B1" s="12"/>
      <c r="C1" s="12"/>
      <c r="D1" s="12"/>
      <c r="E1" s="12"/>
      <c r="F1" s="12"/>
      <c r="G1" s="12"/>
      <c r="H1" s="12"/>
      <c r="I1" s="12"/>
      <c r="J1" s="12"/>
    </row>
    <row r="2" spans="1:11">
      <c r="A2" s="10" t="s">
        <v>344</v>
      </c>
      <c r="B2" s="46">
        <v>2023</v>
      </c>
      <c r="C2" s="46">
        <v>2024</v>
      </c>
      <c r="D2" s="46">
        <v>2025</v>
      </c>
      <c r="E2" s="46">
        <v>2026</v>
      </c>
      <c r="F2" s="46">
        <v>2027</v>
      </c>
      <c r="G2" s="46">
        <v>2028</v>
      </c>
      <c r="H2" s="46">
        <v>2029</v>
      </c>
      <c r="I2" s="46">
        <v>2030</v>
      </c>
      <c r="J2" s="46">
        <v>2031</v>
      </c>
      <c r="K2" s="46">
        <v>2032</v>
      </c>
    </row>
    <row r="3" spans="1:11">
      <c r="A3" s="112" t="s">
        <v>345</v>
      </c>
      <c r="B3" s="114">
        <v>281.2</v>
      </c>
      <c r="C3" s="115">
        <v>305.89999999999998</v>
      </c>
      <c r="D3" s="115">
        <v>323.2</v>
      </c>
      <c r="E3" s="115">
        <v>334</v>
      </c>
      <c r="F3" s="115">
        <v>345</v>
      </c>
      <c r="G3" s="115">
        <v>354.9</v>
      </c>
      <c r="H3" s="115">
        <v>372.6</v>
      </c>
      <c r="I3" s="115">
        <v>394.8</v>
      </c>
      <c r="J3" s="115">
        <v>416.2</v>
      </c>
      <c r="K3" s="116">
        <v>438.9</v>
      </c>
    </row>
    <row r="4" spans="1:11">
      <c r="A4" s="112" t="s">
        <v>346</v>
      </c>
      <c r="B4" s="117">
        <v>206</v>
      </c>
      <c r="C4" s="118">
        <v>225.7</v>
      </c>
      <c r="D4" s="118">
        <v>235.9</v>
      </c>
      <c r="E4" s="118">
        <v>244.4</v>
      </c>
      <c r="F4" s="118">
        <v>254.1</v>
      </c>
      <c r="G4" s="118">
        <v>267</v>
      </c>
      <c r="H4" s="118">
        <v>283.5</v>
      </c>
      <c r="I4" s="118">
        <v>301.7</v>
      </c>
      <c r="J4" s="118">
        <v>319.2</v>
      </c>
      <c r="K4" s="119">
        <v>335.9</v>
      </c>
    </row>
    <row r="5" spans="1:11">
      <c r="A5" s="112" t="s">
        <v>347</v>
      </c>
      <c r="B5" s="117">
        <v>303.2</v>
      </c>
      <c r="C5" s="118">
        <v>327.9</v>
      </c>
      <c r="D5" s="118">
        <v>345.6</v>
      </c>
      <c r="E5" s="118">
        <v>356.5</v>
      </c>
      <c r="F5" s="118">
        <v>366.7</v>
      </c>
      <c r="G5" s="118">
        <v>377.7</v>
      </c>
      <c r="H5" s="118">
        <v>396.8</v>
      </c>
      <c r="I5" s="118">
        <v>419.1</v>
      </c>
      <c r="J5" s="118">
        <v>441.6</v>
      </c>
      <c r="K5" s="119">
        <v>465.4</v>
      </c>
    </row>
    <row r="6" spans="1:11">
      <c r="A6" s="112" t="s">
        <v>348</v>
      </c>
      <c r="B6" s="120">
        <v>213.5</v>
      </c>
      <c r="C6" s="121">
        <v>233.6</v>
      </c>
      <c r="D6" s="121">
        <v>244.2</v>
      </c>
      <c r="E6" s="121">
        <v>252.6</v>
      </c>
      <c r="F6" s="121">
        <v>262.3</v>
      </c>
      <c r="G6" s="121">
        <v>274.89999999999998</v>
      </c>
      <c r="H6" s="121">
        <v>291.60000000000002</v>
      </c>
      <c r="I6" s="121">
        <v>310.2</v>
      </c>
      <c r="J6" s="121">
        <v>327.9</v>
      </c>
      <c r="K6" s="122">
        <v>344.6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A0917-2838-451E-A8D7-56613F81E6DB}">
  <dimension ref="A1:K6"/>
  <sheetViews>
    <sheetView workbookViewId="0">
      <selection activeCell="C37" sqref="C37"/>
    </sheetView>
  </sheetViews>
  <sheetFormatPr defaultRowHeight="15"/>
  <cols>
    <col min="1" max="1" width="48.28515625" customWidth="1"/>
  </cols>
  <sheetData>
    <row r="1" spans="1:11">
      <c r="A1" t="s">
        <v>349</v>
      </c>
    </row>
    <row r="2" spans="1:11">
      <c r="A2" s="3" t="s">
        <v>344</v>
      </c>
      <c r="B2" s="46">
        <v>2023</v>
      </c>
      <c r="C2" s="46">
        <v>2024</v>
      </c>
      <c r="D2" s="46">
        <v>2025</v>
      </c>
      <c r="E2" s="46">
        <v>2026</v>
      </c>
      <c r="F2" s="46">
        <v>2027</v>
      </c>
      <c r="G2" s="46">
        <v>2028</v>
      </c>
      <c r="H2" s="46">
        <v>2029</v>
      </c>
      <c r="I2" s="46">
        <v>2030</v>
      </c>
      <c r="J2" s="46">
        <v>2031</v>
      </c>
      <c r="K2" s="46">
        <v>2032</v>
      </c>
    </row>
    <row r="3" spans="1:11">
      <c r="A3" s="2" t="s">
        <v>345</v>
      </c>
      <c r="B3" s="114">
        <v>448.4</v>
      </c>
      <c r="C3" s="115">
        <v>458.9</v>
      </c>
      <c r="D3" s="115">
        <v>466.1</v>
      </c>
      <c r="E3" s="115">
        <v>474.9</v>
      </c>
      <c r="F3" s="115">
        <v>487.1</v>
      </c>
      <c r="G3" s="115">
        <v>498.7</v>
      </c>
      <c r="H3" s="115">
        <v>511.2</v>
      </c>
      <c r="I3" s="115">
        <v>523.79999999999995</v>
      </c>
      <c r="J3" s="115">
        <v>537.70000000000005</v>
      </c>
      <c r="K3" s="116">
        <v>552</v>
      </c>
    </row>
    <row r="4" spans="1:11">
      <c r="A4" s="2" t="s">
        <v>346</v>
      </c>
      <c r="B4" s="117">
        <v>384.5</v>
      </c>
      <c r="C4" s="118">
        <v>395</v>
      </c>
      <c r="D4" s="118">
        <v>405.7</v>
      </c>
      <c r="E4" s="118">
        <v>417.3</v>
      </c>
      <c r="F4" s="118">
        <v>429.7</v>
      </c>
      <c r="G4" s="118">
        <v>442.4</v>
      </c>
      <c r="H4" s="118">
        <v>456</v>
      </c>
      <c r="I4" s="118">
        <v>470.3</v>
      </c>
      <c r="J4" s="118">
        <v>484.4</v>
      </c>
      <c r="K4" s="119">
        <v>498.4</v>
      </c>
    </row>
    <row r="5" spans="1:11">
      <c r="A5" s="2" t="s">
        <v>347</v>
      </c>
      <c r="B5" s="117">
        <v>500.5</v>
      </c>
      <c r="C5" s="118">
        <v>513.1</v>
      </c>
      <c r="D5" s="118">
        <v>523.20000000000005</v>
      </c>
      <c r="E5" s="118">
        <v>536.79999999999995</v>
      </c>
      <c r="F5" s="118">
        <v>548.4</v>
      </c>
      <c r="G5" s="118">
        <v>562.29999999999995</v>
      </c>
      <c r="H5" s="118">
        <v>577.20000000000005</v>
      </c>
      <c r="I5" s="118">
        <v>592.20000000000005</v>
      </c>
      <c r="J5" s="118">
        <v>608.5</v>
      </c>
      <c r="K5" s="119">
        <v>625.1</v>
      </c>
    </row>
    <row r="6" spans="1:11">
      <c r="A6" s="2" t="s">
        <v>350</v>
      </c>
      <c r="B6" s="120">
        <v>405.5</v>
      </c>
      <c r="C6" s="121">
        <v>416.6</v>
      </c>
      <c r="D6" s="121">
        <v>427.8</v>
      </c>
      <c r="E6" s="121">
        <v>440</v>
      </c>
      <c r="F6" s="121">
        <v>453.1</v>
      </c>
      <c r="G6" s="121">
        <v>466.4</v>
      </c>
      <c r="H6" s="121">
        <v>480.4</v>
      </c>
      <c r="I6" s="121">
        <v>495.4</v>
      </c>
      <c r="J6" s="121">
        <v>510.1</v>
      </c>
      <c r="K6" s="122">
        <v>524.70000000000005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16FF-832B-40EA-8999-A7D621BD29F8}">
  <dimension ref="A1:K6"/>
  <sheetViews>
    <sheetView workbookViewId="0">
      <selection activeCell="I31" sqref="I31"/>
    </sheetView>
  </sheetViews>
  <sheetFormatPr defaultRowHeight="15"/>
  <cols>
    <col min="1" max="1" width="48.28515625" customWidth="1"/>
  </cols>
  <sheetData>
    <row r="1" spans="1:11">
      <c r="A1" t="s">
        <v>351</v>
      </c>
    </row>
    <row r="2" spans="1:11">
      <c r="A2" s="3" t="s">
        <v>344</v>
      </c>
      <c r="B2" s="46">
        <v>2023</v>
      </c>
      <c r="C2" s="46">
        <v>2024</v>
      </c>
      <c r="D2" s="46">
        <v>2025</v>
      </c>
      <c r="E2" s="46">
        <v>2026</v>
      </c>
      <c r="F2" s="46">
        <v>2027</v>
      </c>
      <c r="G2" s="46">
        <v>2028</v>
      </c>
      <c r="H2" s="46">
        <v>2029</v>
      </c>
      <c r="I2" s="46">
        <v>2030</v>
      </c>
      <c r="J2" s="46">
        <v>2031</v>
      </c>
      <c r="K2" s="46">
        <v>2032</v>
      </c>
    </row>
    <row r="3" spans="1:11">
      <c r="A3" s="2" t="s">
        <v>345</v>
      </c>
      <c r="B3" s="114">
        <v>253.6</v>
      </c>
      <c r="C3" s="115">
        <v>284.39999999999998</v>
      </c>
      <c r="D3" s="115">
        <v>308.5</v>
      </c>
      <c r="E3" s="115">
        <v>309.5</v>
      </c>
      <c r="F3" s="115">
        <v>309.7</v>
      </c>
      <c r="G3" s="115">
        <v>311.39999999999998</v>
      </c>
      <c r="H3" s="115">
        <v>320.8</v>
      </c>
      <c r="I3" s="115">
        <v>337.5</v>
      </c>
      <c r="J3" s="115">
        <v>352.7</v>
      </c>
      <c r="K3" s="116">
        <v>369.5</v>
      </c>
    </row>
    <row r="4" spans="1:11">
      <c r="A4" s="2" t="s">
        <v>346</v>
      </c>
      <c r="B4" s="117">
        <v>230.3</v>
      </c>
      <c r="C4" s="118">
        <v>271.3</v>
      </c>
      <c r="D4" s="118">
        <v>277.89999999999998</v>
      </c>
      <c r="E4" s="118">
        <v>277.39999999999998</v>
      </c>
      <c r="F4" s="118">
        <v>277.60000000000002</v>
      </c>
      <c r="G4" s="118">
        <v>282.10000000000002</v>
      </c>
      <c r="H4" s="118">
        <v>293.10000000000002</v>
      </c>
      <c r="I4" s="118">
        <v>307.10000000000002</v>
      </c>
      <c r="J4" s="118">
        <v>320.2</v>
      </c>
      <c r="K4" s="119">
        <v>333.7</v>
      </c>
    </row>
    <row r="5" spans="1:11">
      <c r="A5" s="2" t="s">
        <v>347</v>
      </c>
      <c r="B5" s="117">
        <v>282</v>
      </c>
      <c r="C5" s="118">
        <v>311.39999999999998</v>
      </c>
      <c r="D5" s="118">
        <v>336.1</v>
      </c>
      <c r="E5" s="118">
        <v>337.4</v>
      </c>
      <c r="F5" s="118">
        <v>337.4</v>
      </c>
      <c r="G5" s="118">
        <v>339.3</v>
      </c>
      <c r="H5" s="118">
        <v>349.5</v>
      </c>
      <c r="I5" s="118">
        <v>367.7</v>
      </c>
      <c r="J5" s="118">
        <v>384.6</v>
      </c>
      <c r="K5" s="119">
        <v>402.5</v>
      </c>
    </row>
    <row r="6" spans="1:11">
      <c r="A6" s="2" t="s">
        <v>350</v>
      </c>
      <c r="B6" s="120">
        <v>242.9</v>
      </c>
      <c r="C6" s="121">
        <v>284.60000000000002</v>
      </c>
      <c r="D6" s="121">
        <v>291.5</v>
      </c>
      <c r="E6" s="121">
        <v>291.2</v>
      </c>
      <c r="F6" s="121">
        <v>291.7</v>
      </c>
      <c r="G6" s="121">
        <v>296.39999999999998</v>
      </c>
      <c r="H6" s="121">
        <v>307.89999999999998</v>
      </c>
      <c r="I6" s="121">
        <v>322.60000000000002</v>
      </c>
      <c r="J6" s="121">
        <v>336.6</v>
      </c>
      <c r="K6" s="122">
        <v>350.8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E21B7-5221-419A-AE07-89D64669C468}">
  <dimension ref="A1:K6"/>
  <sheetViews>
    <sheetView workbookViewId="0">
      <selection activeCell="J28" sqref="J28"/>
    </sheetView>
  </sheetViews>
  <sheetFormatPr defaultRowHeight="15"/>
  <cols>
    <col min="1" max="1" width="48.28515625" customWidth="1"/>
  </cols>
  <sheetData>
    <row r="1" spans="1:11">
      <c r="A1" t="s">
        <v>352</v>
      </c>
    </row>
    <row r="2" spans="1:11">
      <c r="A2" s="3" t="s">
        <v>344</v>
      </c>
      <c r="B2" s="46">
        <v>2023</v>
      </c>
      <c r="C2" s="46">
        <v>2024</v>
      </c>
      <c r="D2" s="46">
        <v>2025</v>
      </c>
      <c r="E2" s="46">
        <v>2026</v>
      </c>
      <c r="F2" s="46">
        <v>2027</v>
      </c>
      <c r="G2" s="46">
        <v>2028</v>
      </c>
      <c r="H2" s="46">
        <v>2029</v>
      </c>
      <c r="I2" s="46">
        <v>2030</v>
      </c>
      <c r="J2" s="46">
        <v>2031</v>
      </c>
      <c r="K2" s="46">
        <v>2032</v>
      </c>
    </row>
    <row r="3" spans="1:11">
      <c r="A3" s="123" t="s">
        <v>345</v>
      </c>
      <c r="B3" s="114">
        <v>101.8</v>
      </c>
      <c r="C3" s="115">
        <v>102.8</v>
      </c>
      <c r="D3" s="115">
        <v>103.8</v>
      </c>
      <c r="E3" s="115">
        <v>104.8</v>
      </c>
      <c r="F3" s="115">
        <v>105.8</v>
      </c>
      <c r="G3" s="115">
        <v>106.7</v>
      </c>
      <c r="H3" s="115">
        <v>107.7</v>
      </c>
      <c r="I3" s="115">
        <v>108.8</v>
      </c>
      <c r="J3" s="115">
        <v>109.9</v>
      </c>
      <c r="K3" s="116">
        <v>111</v>
      </c>
    </row>
    <row r="4" spans="1:11">
      <c r="A4" s="123" t="s">
        <v>346</v>
      </c>
      <c r="B4" s="117">
        <v>105.9</v>
      </c>
      <c r="C4" s="118">
        <v>107</v>
      </c>
      <c r="D4" s="118">
        <v>108.2</v>
      </c>
      <c r="E4" s="118">
        <v>109.4</v>
      </c>
      <c r="F4" s="118">
        <v>110.6</v>
      </c>
      <c r="G4" s="118">
        <v>111.8</v>
      </c>
      <c r="H4" s="118">
        <v>113</v>
      </c>
      <c r="I4" s="118">
        <v>114.2</v>
      </c>
      <c r="J4" s="118">
        <v>115.4</v>
      </c>
      <c r="K4" s="119">
        <v>116.6</v>
      </c>
    </row>
    <row r="5" spans="1:11">
      <c r="A5" s="123" t="s">
        <v>347</v>
      </c>
      <c r="B5" s="117">
        <v>109.8</v>
      </c>
      <c r="C5" s="118">
        <v>110.9</v>
      </c>
      <c r="D5" s="118">
        <v>112</v>
      </c>
      <c r="E5" s="118">
        <v>113.1</v>
      </c>
      <c r="F5" s="118">
        <v>114.2</v>
      </c>
      <c r="G5" s="118">
        <v>115.4</v>
      </c>
      <c r="H5" s="118">
        <v>116.6</v>
      </c>
      <c r="I5" s="118">
        <v>117.8</v>
      </c>
      <c r="J5" s="118">
        <v>119.1</v>
      </c>
      <c r="K5" s="119">
        <v>120.3</v>
      </c>
    </row>
    <row r="6" spans="1:11">
      <c r="A6" s="123" t="s">
        <v>350</v>
      </c>
      <c r="B6" s="120">
        <v>109.3</v>
      </c>
      <c r="C6" s="121">
        <v>110.5</v>
      </c>
      <c r="D6" s="121">
        <v>111.6</v>
      </c>
      <c r="E6" s="121">
        <v>112.7</v>
      </c>
      <c r="F6" s="121">
        <v>113.8</v>
      </c>
      <c r="G6" s="121">
        <v>115</v>
      </c>
      <c r="H6" s="121">
        <v>116.1</v>
      </c>
      <c r="I6" s="121">
        <v>117.3</v>
      </c>
      <c r="J6" s="121">
        <v>118.4</v>
      </c>
      <c r="K6" s="122">
        <v>119.5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FA739-A9D7-47FE-AAEE-EE2FC76ED355}">
  <dimension ref="A1:K6"/>
  <sheetViews>
    <sheetView workbookViewId="0">
      <selection activeCell="H27" sqref="H27"/>
    </sheetView>
  </sheetViews>
  <sheetFormatPr defaultRowHeight="15"/>
  <cols>
    <col min="1" max="1" width="48.28515625" customWidth="1"/>
  </cols>
  <sheetData>
    <row r="1" spans="1:11">
      <c r="A1" t="s">
        <v>353</v>
      </c>
    </row>
    <row r="2" spans="1:11">
      <c r="A2" s="3" t="s">
        <v>344</v>
      </c>
      <c r="B2" s="46">
        <v>2023</v>
      </c>
      <c r="C2" s="46">
        <v>2024</v>
      </c>
      <c r="D2" s="46">
        <v>2025</v>
      </c>
      <c r="E2" s="46">
        <v>2026</v>
      </c>
      <c r="F2" s="46">
        <v>2027</v>
      </c>
      <c r="G2" s="46">
        <v>2028</v>
      </c>
      <c r="H2" s="46">
        <v>2029</v>
      </c>
      <c r="I2" s="46">
        <v>2030</v>
      </c>
      <c r="J2" s="46">
        <v>2031</v>
      </c>
      <c r="K2" s="46">
        <v>2032</v>
      </c>
    </row>
    <row r="3" spans="1:11">
      <c r="A3" s="123" t="s">
        <v>345</v>
      </c>
      <c r="B3" s="114">
        <v>329.7</v>
      </c>
      <c r="C3" s="115">
        <v>340.1</v>
      </c>
      <c r="D3" s="115">
        <v>351.6</v>
      </c>
      <c r="E3" s="115">
        <v>361.6</v>
      </c>
      <c r="F3" s="115">
        <v>370.5</v>
      </c>
      <c r="G3" s="115">
        <v>381.4</v>
      </c>
      <c r="H3" s="115">
        <v>394.4</v>
      </c>
      <c r="I3" s="115">
        <v>408.3</v>
      </c>
      <c r="J3" s="115">
        <v>424.2</v>
      </c>
      <c r="K3" s="116">
        <v>440.3</v>
      </c>
    </row>
    <row r="4" spans="1:11">
      <c r="A4" s="123" t="s">
        <v>346</v>
      </c>
      <c r="B4" s="117">
        <v>308.5</v>
      </c>
      <c r="C4" s="118">
        <v>319</v>
      </c>
      <c r="D4" s="118">
        <v>329.2</v>
      </c>
      <c r="E4" s="118">
        <v>338.1</v>
      </c>
      <c r="F4" s="118">
        <v>347.1</v>
      </c>
      <c r="G4" s="118">
        <v>358.1</v>
      </c>
      <c r="H4" s="118">
        <v>370.2</v>
      </c>
      <c r="I4" s="118">
        <v>384</v>
      </c>
      <c r="J4" s="118">
        <v>398.9</v>
      </c>
      <c r="K4" s="119">
        <v>415</v>
      </c>
    </row>
    <row r="5" spans="1:11">
      <c r="A5" s="123" t="s">
        <v>347</v>
      </c>
      <c r="B5" s="117">
        <v>370.7</v>
      </c>
      <c r="C5" s="118">
        <v>382.7</v>
      </c>
      <c r="D5" s="118">
        <v>395.4</v>
      </c>
      <c r="E5" s="118">
        <v>406.8</v>
      </c>
      <c r="F5" s="118">
        <v>417.2</v>
      </c>
      <c r="G5" s="118">
        <v>429.8</v>
      </c>
      <c r="H5" s="118">
        <v>444.5</v>
      </c>
      <c r="I5" s="118">
        <v>460.1</v>
      </c>
      <c r="J5" s="118">
        <v>477.7</v>
      </c>
      <c r="K5" s="119">
        <v>495.5</v>
      </c>
    </row>
    <row r="6" spans="1:11">
      <c r="A6" s="123" t="s">
        <v>350</v>
      </c>
      <c r="B6" s="120">
        <v>328.7</v>
      </c>
      <c r="C6" s="121">
        <v>339.8</v>
      </c>
      <c r="D6" s="121">
        <v>350.8</v>
      </c>
      <c r="E6" s="121">
        <v>360.4</v>
      </c>
      <c r="F6" s="121">
        <v>370.1</v>
      </c>
      <c r="G6" s="121">
        <v>381.1</v>
      </c>
      <c r="H6" s="121">
        <v>393.2</v>
      </c>
      <c r="I6" s="121">
        <v>407.7</v>
      </c>
      <c r="J6" s="121">
        <v>423.1</v>
      </c>
      <c r="K6" s="122">
        <v>439.6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48c0e796e4048278b990f60b6de340e xmlns="5d1a2284-45bc-4927-a9f9-e51f9f17c21a">
      <Terms xmlns="http://schemas.microsoft.com/office/infopath/2007/PartnerControls"/>
    </n48c0e796e4048278b990f60b6de340e>
    <TaxCatchAll xmlns="5d1a2284-45bc-4927-a9f9-e51f9f17c21a" xsi:nil="true"/>
    <TaxKeywordTaxHTField xmlns="5d1a2284-45bc-4927-a9f9-e51f9f17c21a">
      <Terms xmlns="http://schemas.microsoft.com/office/infopath/2007/PartnerControls"/>
    </TaxKeywordTaxHTField>
    <lcf76f155ced4ddcb4097134ff3c332f xmlns="17a2d89a-f8be-40b1-8624-78e075e3be7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AEMO Collaboration Document" ma:contentTypeID="0x01010082774FAFD2180F48AEEA8305B08ED5EB00E6ADFD3888428340A4770CAAD6D86F8E" ma:contentTypeVersion="20" ma:contentTypeDescription="" ma:contentTypeScope="" ma:versionID="4176c580f6dbf8ecee237be1126ee0c2">
  <xsd:schema xmlns:xsd="http://www.w3.org/2001/XMLSchema" xmlns:xs="http://www.w3.org/2001/XMLSchema" xmlns:p="http://schemas.microsoft.com/office/2006/metadata/properties" xmlns:ns2="5d1a2284-45bc-4927-a9f9-e51f9f17c21a" xmlns:ns3="17a2d89a-f8be-40b1-8624-78e075e3be71" targetNamespace="http://schemas.microsoft.com/office/2006/metadata/properties" ma:root="true" ma:fieldsID="24ea4930df0839b46a230d77d3bee8cb" ns2:_="" ns3:_="">
    <xsd:import namespace="5d1a2284-45bc-4927-a9f9-e51f9f17c21a"/>
    <xsd:import namespace="17a2d89a-f8be-40b1-8624-78e075e3be71"/>
    <xsd:element name="properties">
      <xsd:complexType>
        <xsd:sequence>
          <xsd:element name="documentManagement">
            <xsd:complexType>
              <xsd:all>
                <xsd:element ref="ns2:TaxCatchAll" minOccurs="0"/>
                <xsd:element ref="ns2:TaxCatchAllLabel" minOccurs="0"/>
                <xsd:element ref="ns2:TaxKeywordTaxHTField" minOccurs="0"/>
                <xsd:element ref="ns2:n48c0e796e4048278b990f60b6de340e" minOccurs="0"/>
                <xsd:element ref="ns3:lcf76f155ced4ddcb4097134ff3c332f"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1d905125-6da9-49c0-bf9b-eda24ec3e709}" ma:internalName="TaxCatchAll" ma:showField="CatchAllData" ma:web="5fab897b-7268-4f12-b303-096bed5e1c7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1d905125-6da9-49c0-bf9b-eda24ec3e709}" ma:internalName="TaxCatchAllLabel" ma:readOnly="true" ma:showField="CatchAllDataLabel" ma:web="5fab897b-7268-4f12-b303-096bed5e1c7f">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n48c0e796e4048278b990f60b6de340e" ma:index="12" nillable="true" ma:taxonomy="true" ma:internalName="n48c0e796e4048278b990f60b6de340e" ma:taxonomyFieldName="AEMO_x0020_Communication_x0020_Document_x0020_Type1" ma:displayName="AEMO Collaboration Document Type" ma:default="" ma:fieldId="{748c0e79-6e40-4827-8b99-0f60b6de340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a2d89a-f8be-40b1-8624-78e075e3be71" elementFormDefault="qualified">
    <xsd:import namespace="http://schemas.microsoft.com/office/2006/documentManagement/types"/>
    <xsd:import namespace="http://schemas.microsoft.com/office/infopath/2007/PartnerControls"/>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e8ba7a3-af95-40f6-9ded-4ebe13adeb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A69A70-7E96-4988-9BDE-3D709CF6589F}"/>
</file>

<file path=customXml/itemProps2.xml><?xml version="1.0" encoding="utf-8"?>
<ds:datastoreItem xmlns:ds="http://schemas.openxmlformats.org/officeDocument/2006/customXml" ds:itemID="{6C83C4CF-C781-4D22-89C6-A7C9CC756867}"/>
</file>

<file path=customXml/itemProps3.xml><?xml version="1.0" encoding="utf-8"?>
<ds:datastoreItem xmlns:ds="http://schemas.openxmlformats.org/officeDocument/2006/customXml" ds:itemID="{B9F82EFD-EE66-43F6-BD86-8FD0ED1349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Kirk Martel</dc:creator>
  <cp:keywords/>
  <dc:description/>
  <cp:lastModifiedBy/>
  <cp:revision/>
  <dcterms:created xsi:type="dcterms:W3CDTF">2019-05-14T00:04:09Z</dcterms:created>
  <dcterms:modified xsi:type="dcterms:W3CDTF">2023-10-31T01:26:53Z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0x01010082774FAFD2180F48AEEA8305B08ED5EB00E6ADFD3888428340A4770CAAD6D86F8E</vt:lpwstr>
  </property>
  <property fmtid="{D5CDD505-2E9C-101B-9397-08002B2CF9AE}" pid="3" name="AEMODocumentTypeTaxHTField0">
    <vt:lpwstr>Operational Record|859762f2-4462-42eb-9744-c955c7e2c540</vt:lpwstr>
  </property>
  <property fmtid="{D5CDD505-2E9C-101B-9397-08002B2CF9AE}" pid="4" name="TaxCatchAll">
    <vt:lpwstr>1;#Operational Record|859762f2-4462-42eb-9744-c955c7e2c540</vt:lpwstr>
  </property>
  <property fmtid="{D5CDD505-2E9C-101B-9397-08002B2CF9AE}" pid="5" name="AEMODocumentType">
    <vt:lpwstr>1;#Operational Record|859762f2-4462-42eb-9744-c955c7e2c540</vt:lpwstr>
  </property>
  <property fmtid="{D5CDD505-2E9C-101B-9397-08002B2CF9AE}" pid="6" name="TaxKeyword">
    <vt:lpwstr/>
  </property>
  <property fmtid="{D5CDD505-2E9C-101B-9397-08002B2CF9AE}" pid="7" name="AEMO Communication Document Type1">
    <vt:lpwstr/>
  </property>
  <property fmtid="{D5CDD505-2E9C-101B-9397-08002B2CF9AE}" pid="8" name="MediaServiceImageTags">
    <vt:lpwstr/>
  </property>
  <property fmtid="{D5CDD505-2E9C-101B-9397-08002B2CF9AE}" pid="9" name="MSIP_Label_c1941c47-a837-430d-8559-fd118a72769e_Enabled">
    <vt:lpwstr>true</vt:lpwstr>
  </property>
  <property fmtid="{D5CDD505-2E9C-101B-9397-08002B2CF9AE}" pid="10" name="MSIP_Label_c1941c47-a837-430d-8559-fd118a72769e_SetDate">
    <vt:lpwstr>2023-09-26T03:54:02Z</vt:lpwstr>
  </property>
  <property fmtid="{D5CDD505-2E9C-101B-9397-08002B2CF9AE}" pid="11" name="MSIP_Label_c1941c47-a837-430d-8559-fd118a72769e_Method">
    <vt:lpwstr>Standard</vt:lpwstr>
  </property>
  <property fmtid="{D5CDD505-2E9C-101B-9397-08002B2CF9AE}" pid="12" name="MSIP_Label_c1941c47-a837-430d-8559-fd118a72769e_Name">
    <vt:lpwstr>Internal</vt:lpwstr>
  </property>
  <property fmtid="{D5CDD505-2E9C-101B-9397-08002B2CF9AE}" pid="13" name="MSIP_Label_c1941c47-a837-430d-8559-fd118a72769e_SiteId">
    <vt:lpwstr>320c999e-3876-4ad0-b401-d241068e9e60</vt:lpwstr>
  </property>
  <property fmtid="{D5CDD505-2E9C-101B-9397-08002B2CF9AE}" pid="14" name="MSIP_Label_c1941c47-a837-430d-8559-fd118a72769e_ActionId">
    <vt:lpwstr>b2174a0e-237e-4b0e-890b-b94bd0128cd7</vt:lpwstr>
  </property>
  <property fmtid="{D5CDD505-2E9C-101B-9397-08002B2CF9AE}" pid="15" name="MSIP_Label_c1941c47-a837-430d-8559-fd118a72769e_ContentBits">
    <vt:lpwstr>0</vt:lpwstr>
  </property>
</Properties>
</file>